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drawings/drawing2.xml" ContentType="application/vnd.openxmlformats-officedocument.drawing+xml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30" windowWidth="20730" windowHeight="8745" tabRatio="900"/>
  </bookViews>
  <sheets>
    <sheet name="w-fi FDM approximation" sheetId="11" r:id="rId1"/>
    <sheet name="M-W FDM approx" sheetId="17" r:id="rId2"/>
  </sheets>
  <calcPr calcId="144525"/>
</workbook>
</file>

<file path=xl/calcChain.xml><?xml version="1.0" encoding="utf-8"?>
<calcChain xmlns="http://schemas.openxmlformats.org/spreadsheetml/2006/main">
  <c r="E247" i="17" l="1"/>
  <c r="BS326" i="17"/>
  <c r="BO326" i="17"/>
  <c r="BR325" i="17"/>
  <c r="BN325" i="17"/>
  <c r="BQ324" i="17"/>
  <c r="BM324" i="17"/>
  <c r="BP323" i="17"/>
  <c r="BL323" i="17"/>
  <c r="BO322" i="17"/>
  <c r="BK322" i="17"/>
  <c r="BN321" i="17"/>
  <c r="BJ321" i="17"/>
  <c r="BM320" i="17"/>
  <c r="BI320" i="17"/>
  <c r="BL319" i="17"/>
  <c r="BH319" i="17"/>
  <c r="BK318" i="17"/>
  <c r="BG318" i="17"/>
  <c r="BJ317" i="17"/>
  <c r="BF317" i="17"/>
  <c r="BI316" i="17"/>
  <c r="BE316" i="17"/>
  <c r="BH315" i="17"/>
  <c r="BD315" i="17"/>
  <c r="BG314" i="17"/>
  <c r="BC314" i="17"/>
  <c r="BF313" i="17"/>
  <c r="BB313" i="17"/>
  <c r="BE312" i="17"/>
  <c r="BA312" i="17"/>
  <c r="BD311" i="17"/>
  <c r="AZ311" i="17"/>
  <c r="E237" i="17"/>
  <c r="H241" i="17" s="1"/>
  <c r="BK319" i="17" s="1"/>
  <c r="E243" i="17"/>
  <c r="E239" i="17"/>
  <c r="BQ325" i="17" l="1"/>
  <c r="BG315" i="17"/>
  <c r="BI317" i="17"/>
  <c r="BO323" i="17"/>
  <c r="BE313" i="17"/>
  <c r="BM321" i="17"/>
  <c r="BC311" i="17"/>
  <c r="H250" i="17"/>
  <c r="E251" i="17"/>
  <c r="BA309" i="17"/>
  <c r="AS301" i="17"/>
  <c r="AK293" i="17"/>
  <c r="AC285" i="17"/>
  <c r="U277" i="17"/>
  <c r="M269" i="17"/>
  <c r="E261" i="17"/>
  <c r="AU303" i="17"/>
  <c r="AM295" i="17"/>
  <c r="AE287" i="17"/>
  <c r="W279" i="17"/>
  <c r="O271" i="17"/>
  <c r="G263" i="17"/>
  <c r="AW305" i="17"/>
  <c r="AO297" i="17"/>
  <c r="AG289" i="17"/>
  <c r="Y281" i="17"/>
  <c r="Q273" i="17"/>
  <c r="I265" i="17"/>
  <c r="AY307" i="17"/>
  <c r="AQ299" i="17"/>
  <c r="AI291" i="17"/>
  <c r="AA283" i="17"/>
  <c r="S275" i="17"/>
  <c r="K267" i="17"/>
  <c r="BC310" i="17"/>
  <c r="AU306" i="17"/>
  <c r="AU302" i="17"/>
  <c r="AM298" i="17"/>
  <c r="AM294" i="17"/>
  <c r="AE290" i="17"/>
  <c r="AE286" i="17"/>
  <c r="W282" i="17"/>
  <c r="W278" i="17"/>
  <c r="O274" i="17"/>
  <c r="O270" i="17"/>
  <c r="G266" i="17"/>
  <c r="G262" i="17"/>
  <c r="AW308" i="17"/>
  <c r="AW304" i="17"/>
  <c r="AO300" i="17"/>
  <c r="AO296" i="17"/>
  <c r="AG292" i="17"/>
  <c r="AG288" i="17"/>
  <c r="Y284" i="17"/>
  <c r="Y280" i="17"/>
  <c r="Q276" i="17"/>
  <c r="Q272" i="17"/>
  <c r="I268" i="17"/>
  <c r="I264" i="17"/>
  <c r="AY310" i="17"/>
  <c r="AY306" i="17"/>
  <c r="AQ302" i="17"/>
  <c r="AQ298" i="17"/>
  <c r="AI294" i="17"/>
  <c r="AI290" i="17"/>
  <c r="AA286" i="17"/>
  <c r="AA282" i="17"/>
  <c r="S278" i="17"/>
  <c r="S274" i="17"/>
  <c r="K270" i="17"/>
  <c r="K266" i="17"/>
  <c r="C262" i="17"/>
  <c r="H247" i="17"/>
  <c r="BA308" i="17"/>
  <c r="AS304" i="17"/>
  <c r="AS300" i="17"/>
  <c r="AK296" i="17"/>
  <c r="AK292" i="17"/>
  <c r="AC288" i="17"/>
  <c r="AC284" i="17"/>
  <c r="U280" i="17"/>
  <c r="U276" i="17"/>
  <c r="M272" i="17"/>
  <c r="M268" i="17"/>
  <c r="E264" i="17"/>
  <c r="AT305" i="17"/>
  <c r="AV303" i="17"/>
  <c r="AL297" i="17"/>
  <c r="AN295" i="17"/>
  <c r="AD289" i="17"/>
  <c r="AF287" i="17"/>
  <c r="V281" i="17"/>
  <c r="X279" i="17"/>
  <c r="N273" i="17"/>
  <c r="P271" i="17"/>
  <c r="F265" i="17"/>
  <c r="H263" i="17"/>
  <c r="H244" i="17"/>
  <c r="AV307" i="17"/>
  <c r="AX305" i="17"/>
  <c r="AN299" i="17"/>
  <c r="AP297" i="17"/>
  <c r="AF291" i="17"/>
  <c r="AH289" i="17"/>
  <c r="X283" i="17"/>
  <c r="Z281" i="17"/>
  <c r="P275" i="17"/>
  <c r="R273" i="17"/>
  <c r="H267" i="17"/>
  <c r="J265" i="17"/>
  <c r="AX309" i="17"/>
  <c r="AZ307" i="17"/>
  <c r="AP301" i="17"/>
  <c r="AR299" i="17"/>
  <c r="AH293" i="17"/>
  <c r="AJ291" i="17"/>
  <c r="Z285" i="17"/>
  <c r="AB283" i="17"/>
  <c r="R277" i="17"/>
  <c r="T275" i="17"/>
  <c r="J269" i="17"/>
  <c r="L267" i="17"/>
  <c r="B261" i="17"/>
  <c r="BB309" i="17"/>
  <c r="AR303" i="17"/>
  <c r="AT301" i="17"/>
  <c r="AJ295" i="17"/>
  <c r="AL293" i="17"/>
  <c r="AB287" i="17"/>
  <c r="AD285" i="17"/>
  <c r="T279" i="17"/>
  <c r="V277" i="17"/>
  <c r="L271" i="17"/>
  <c r="N269" i="17"/>
  <c r="D263" i="17"/>
  <c r="F261" i="17"/>
  <c r="BP325" i="17" l="1"/>
  <c r="BH317" i="17"/>
  <c r="BB311" i="17"/>
  <c r="BL321" i="17"/>
  <c r="BN323" i="17"/>
  <c r="BF315" i="17"/>
  <c r="BJ319" i="17"/>
  <c r="BD313" i="17"/>
  <c r="BQ326" i="17"/>
  <c r="BI318" i="17"/>
  <c r="BM322" i="17"/>
  <c r="BE314" i="17"/>
  <c r="BO324" i="17"/>
  <c r="BK320" i="17"/>
  <c r="BC312" i="17"/>
  <c r="BG316" i="17"/>
  <c r="AY308" i="17"/>
  <c r="AQ300" i="17"/>
  <c r="AI292" i="17"/>
  <c r="AA284" i="17"/>
  <c r="S276" i="17"/>
  <c r="K268" i="17"/>
  <c r="BA310" i="17"/>
  <c r="AS302" i="17"/>
  <c r="AK294" i="17"/>
  <c r="AC286" i="17"/>
  <c r="U278" i="17"/>
  <c r="M270" i="17"/>
  <c r="E262" i="17"/>
  <c r="AU304" i="17"/>
  <c r="AM296" i="17"/>
  <c r="AE288" i="17"/>
  <c r="W280" i="17"/>
  <c r="O272" i="17"/>
  <c r="G264" i="17"/>
  <c r="AW306" i="17"/>
  <c r="AO298" i="17"/>
  <c r="AG290" i="17"/>
  <c r="Y282" i="17"/>
  <c r="Q274" i="17"/>
  <c r="I266" i="17"/>
  <c r="AX307" i="17"/>
  <c r="AP299" i="17"/>
  <c r="AH291" i="17"/>
  <c r="Z283" i="17"/>
  <c r="R275" i="17"/>
  <c r="J267" i="17"/>
  <c r="AZ309" i="17"/>
  <c r="AR301" i="17"/>
  <c r="AJ293" i="17"/>
  <c r="AB285" i="17"/>
  <c r="T277" i="17"/>
  <c r="L269" i="17"/>
  <c r="D261" i="17"/>
  <c r="AT303" i="17"/>
  <c r="AL295" i="17"/>
  <c r="AD287" i="17"/>
  <c r="V279" i="17"/>
  <c r="N271" i="17"/>
  <c r="F263" i="17"/>
  <c r="AV305" i="17"/>
  <c r="AN297" i="17"/>
  <c r="AF289" i="17"/>
  <c r="X281" i="17"/>
  <c r="P273" i="17"/>
  <c r="H265" i="17"/>
  <c r="H254" i="17" l="1"/>
  <c r="H163" i="17" l="1"/>
  <c r="BC219" i="17"/>
  <c r="BA219" i="17"/>
  <c r="AY219" i="17"/>
  <c r="BB218" i="17"/>
  <c r="BA218" i="17"/>
  <c r="AZ218" i="17"/>
  <c r="AX218" i="17"/>
  <c r="BA217" i="17"/>
  <c r="AY217" i="17"/>
  <c r="AW217" i="17"/>
  <c r="AZ216" i="17"/>
  <c r="AY216" i="17"/>
  <c r="AX216" i="17"/>
  <c r="AV216" i="17"/>
  <c r="AY215" i="17"/>
  <c r="AW215" i="17"/>
  <c r="AU215" i="17"/>
  <c r="AX214" i="17"/>
  <c r="AW214" i="17"/>
  <c r="AV214" i="17"/>
  <c r="AT214" i="17"/>
  <c r="AW213" i="17"/>
  <c r="AU213" i="17"/>
  <c r="AS213" i="17"/>
  <c r="AV212" i="17"/>
  <c r="AU212" i="17"/>
  <c r="AT212" i="17"/>
  <c r="AR212" i="17"/>
  <c r="AU211" i="17"/>
  <c r="AS211" i="17"/>
  <c r="AQ211" i="17"/>
  <c r="AT210" i="17"/>
  <c r="AS210" i="17"/>
  <c r="AR210" i="17"/>
  <c r="AP210" i="17"/>
  <c r="AS209" i="17"/>
  <c r="AQ209" i="17"/>
  <c r="AO209" i="17"/>
  <c r="AR208" i="17"/>
  <c r="AQ208" i="17"/>
  <c r="AP208" i="17"/>
  <c r="AN208" i="17"/>
  <c r="AQ207" i="17"/>
  <c r="AO207" i="17"/>
  <c r="AM207" i="17"/>
  <c r="AP206" i="17"/>
  <c r="AO206" i="17"/>
  <c r="AN206" i="17"/>
  <c r="AL206" i="17"/>
  <c r="AO205" i="17"/>
  <c r="AM205" i="17"/>
  <c r="AK205" i="17"/>
  <c r="AN204" i="17"/>
  <c r="AM204" i="17"/>
  <c r="AL204" i="17"/>
  <c r="AJ204" i="17"/>
  <c r="AM203" i="17"/>
  <c r="AK203" i="17"/>
  <c r="AI203" i="17"/>
  <c r="AL202" i="17"/>
  <c r="AK202" i="17"/>
  <c r="AJ202" i="17"/>
  <c r="AH202" i="17"/>
  <c r="AK201" i="17"/>
  <c r="AI201" i="17"/>
  <c r="AG201" i="17"/>
  <c r="AJ200" i="17"/>
  <c r="AI200" i="17"/>
  <c r="AH200" i="17"/>
  <c r="AF200" i="17"/>
  <c r="AI199" i="17"/>
  <c r="AG199" i="17"/>
  <c r="AE199" i="17"/>
  <c r="AH198" i="17"/>
  <c r="AG198" i="17"/>
  <c r="AF198" i="17"/>
  <c r="AD198" i="17"/>
  <c r="AG197" i="17"/>
  <c r="AE197" i="17"/>
  <c r="AC197" i="17"/>
  <c r="AF196" i="17"/>
  <c r="AE196" i="17"/>
  <c r="AD196" i="17"/>
  <c r="AB196" i="17"/>
  <c r="AE195" i="17"/>
  <c r="AC195" i="17"/>
  <c r="AA195" i="17"/>
  <c r="AD194" i="17"/>
  <c r="AC194" i="17"/>
  <c r="AB194" i="17"/>
  <c r="Z194" i="17"/>
  <c r="AC193" i="17"/>
  <c r="AA193" i="17"/>
  <c r="Y193" i="17"/>
  <c r="AB192" i="17"/>
  <c r="AA192" i="17"/>
  <c r="Z192" i="17"/>
  <c r="X192" i="17"/>
  <c r="AA191" i="17"/>
  <c r="Y191" i="17"/>
  <c r="W191" i="17"/>
  <c r="Z190" i="17"/>
  <c r="Y190" i="17"/>
  <c r="X190" i="17"/>
  <c r="V190" i="17"/>
  <c r="Y189" i="17"/>
  <c r="W189" i="17"/>
  <c r="U189" i="17"/>
  <c r="X188" i="17"/>
  <c r="W188" i="17"/>
  <c r="V188" i="17"/>
  <c r="T188" i="17"/>
  <c r="W187" i="17"/>
  <c r="U187" i="17"/>
  <c r="S187" i="17"/>
  <c r="V186" i="17"/>
  <c r="U186" i="17"/>
  <c r="T186" i="17"/>
  <c r="R186" i="17"/>
  <c r="U185" i="17"/>
  <c r="S185" i="17"/>
  <c r="Q185" i="17"/>
  <c r="T184" i="17"/>
  <c r="S184" i="17"/>
  <c r="R184" i="17"/>
  <c r="P184" i="17"/>
  <c r="S183" i="17"/>
  <c r="Q183" i="17"/>
  <c r="O183" i="17"/>
  <c r="R182" i="17"/>
  <c r="Q182" i="17"/>
  <c r="P182" i="17"/>
  <c r="N182" i="17"/>
  <c r="Q181" i="17"/>
  <c r="O181" i="17"/>
  <c r="M181" i="17"/>
  <c r="P180" i="17"/>
  <c r="O180" i="17"/>
  <c r="N180" i="17"/>
  <c r="L180" i="17"/>
  <c r="O179" i="17"/>
  <c r="M179" i="17"/>
  <c r="K179" i="17"/>
  <c r="N178" i="17"/>
  <c r="M178" i="17"/>
  <c r="L178" i="17"/>
  <c r="J178" i="17"/>
  <c r="M177" i="17"/>
  <c r="K177" i="17"/>
  <c r="I177" i="17"/>
  <c r="L176" i="17"/>
  <c r="K176" i="17"/>
  <c r="J176" i="17"/>
  <c r="H176" i="17"/>
  <c r="K175" i="17"/>
  <c r="I175" i="17"/>
  <c r="G175" i="17"/>
  <c r="J174" i="17"/>
  <c r="I174" i="17"/>
  <c r="H174" i="17"/>
  <c r="F174" i="17"/>
  <c r="I173" i="17"/>
  <c r="G173" i="17"/>
  <c r="E173" i="17"/>
  <c r="H172" i="17"/>
  <c r="G172" i="17"/>
  <c r="F172" i="17"/>
  <c r="D172" i="17"/>
  <c r="G171" i="17"/>
  <c r="E171" i="17"/>
  <c r="C171" i="17"/>
  <c r="F170" i="17"/>
  <c r="E170" i="17"/>
  <c r="D170" i="17"/>
  <c r="B170" i="17"/>
  <c r="AM133" i="17"/>
  <c r="AI133" i="17"/>
  <c r="AL132" i="17"/>
  <c r="AH132" i="17"/>
  <c r="AK131" i="17"/>
  <c r="AG131" i="17"/>
  <c r="AJ130" i="17"/>
  <c r="AF130" i="17"/>
  <c r="AI129" i="17"/>
  <c r="AE129" i="17"/>
  <c r="AH128" i="17"/>
  <c r="AD128" i="17"/>
  <c r="AG127" i="17"/>
  <c r="AC127" i="17"/>
  <c r="AF126" i="17"/>
  <c r="AB126" i="17"/>
  <c r="AE125" i="17"/>
  <c r="AA125" i="17"/>
  <c r="AD124" i="17"/>
  <c r="Z124" i="17"/>
  <c r="AC123" i="17"/>
  <c r="Y123" i="17"/>
  <c r="AB122" i="17"/>
  <c r="X122" i="17"/>
  <c r="AA121" i="17"/>
  <c r="W121" i="17"/>
  <c r="Z120" i="17"/>
  <c r="V120" i="17"/>
  <c r="Y119" i="17"/>
  <c r="U119" i="17"/>
  <c r="X118" i="17"/>
  <c r="T118" i="17"/>
  <c r="W117" i="17"/>
  <c r="S117" i="17"/>
  <c r="V116" i="17"/>
  <c r="R116" i="17"/>
  <c r="U115" i="17"/>
  <c r="Q115" i="17"/>
  <c r="T114" i="17"/>
  <c r="P114" i="17"/>
  <c r="S113" i="17"/>
  <c r="O113" i="17"/>
  <c r="R112" i="17"/>
  <c r="N112" i="17"/>
  <c r="Q111" i="17"/>
  <c r="M111" i="17"/>
  <c r="P110" i="17"/>
  <c r="L110" i="17"/>
  <c r="O109" i="17"/>
  <c r="K109" i="17"/>
  <c r="N108" i="17"/>
  <c r="J108" i="17"/>
  <c r="M107" i="17"/>
  <c r="I107" i="17"/>
  <c r="L106" i="17"/>
  <c r="H106" i="17"/>
  <c r="K105" i="17"/>
  <c r="G105" i="17"/>
  <c r="J104" i="17"/>
  <c r="F104" i="17"/>
  <c r="I103" i="17"/>
  <c r="E103" i="17"/>
  <c r="H102" i="17"/>
  <c r="D102" i="17"/>
  <c r="G101" i="17"/>
  <c r="C101" i="17"/>
  <c r="F100" i="17"/>
  <c r="B100" i="17"/>
  <c r="H36" i="17"/>
  <c r="W60" i="17"/>
  <c r="U60" i="17"/>
  <c r="S60" i="17"/>
  <c r="V59" i="17"/>
  <c r="U59" i="17"/>
  <c r="T59" i="17"/>
  <c r="R59" i="17"/>
  <c r="U58" i="17"/>
  <c r="S58" i="17"/>
  <c r="Q58" i="17"/>
  <c r="T57" i="17"/>
  <c r="S57" i="17"/>
  <c r="R57" i="17"/>
  <c r="P57" i="17"/>
  <c r="S56" i="17"/>
  <c r="Q56" i="17"/>
  <c r="O56" i="17"/>
  <c r="R55" i="17"/>
  <c r="Q55" i="17"/>
  <c r="P55" i="17"/>
  <c r="N55" i="17"/>
  <c r="Q54" i="17"/>
  <c r="O54" i="17"/>
  <c r="M54" i="17"/>
  <c r="P53" i="17"/>
  <c r="O53" i="17"/>
  <c r="N53" i="17"/>
  <c r="L53" i="17"/>
  <c r="O52" i="17"/>
  <c r="M52" i="17"/>
  <c r="K52" i="17"/>
  <c r="N51" i="17"/>
  <c r="M51" i="17"/>
  <c r="L51" i="17"/>
  <c r="J51" i="17"/>
  <c r="M50" i="17"/>
  <c r="K50" i="17"/>
  <c r="I50" i="17"/>
  <c r="L49" i="17"/>
  <c r="K49" i="17"/>
  <c r="J49" i="17"/>
  <c r="H49" i="17"/>
  <c r="K48" i="17"/>
  <c r="I48" i="17"/>
  <c r="G48" i="17"/>
  <c r="J47" i="17"/>
  <c r="I47" i="17"/>
  <c r="H47" i="17"/>
  <c r="F47" i="17"/>
  <c r="I46" i="17"/>
  <c r="G46" i="17"/>
  <c r="E46" i="17"/>
  <c r="H45" i="17"/>
  <c r="G45" i="17"/>
  <c r="F45" i="17"/>
  <c r="D45" i="17"/>
  <c r="G44" i="17"/>
  <c r="E44" i="17"/>
  <c r="C44" i="17"/>
  <c r="F43" i="17"/>
  <c r="E43" i="17"/>
  <c r="D43" i="17"/>
  <c r="B43" i="17"/>
  <c r="E156" i="17" l="1"/>
  <c r="E146" i="17"/>
  <c r="E152" i="17"/>
  <c r="H150" i="17"/>
  <c r="E148" i="17"/>
  <c r="H159" i="17" s="1"/>
  <c r="E86" i="17"/>
  <c r="E76" i="17"/>
  <c r="E160" i="17" l="1"/>
  <c r="H156" i="17"/>
  <c r="H153" i="17"/>
  <c r="E82" i="17" l="1"/>
  <c r="E90" i="17" s="1"/>
  <c r="E78" i="17"/>
  <c r="H89" i="17" s="1"/>
  <c r="H80" i="17"/>
  <c r="E29" i="17"/>
  <c r="E19" i="17"/>
  <c r="H23" i="17" s="1"/>
  <c r="E25" i="17"/>
  <c r="E33" i="17" s="1"/>
  <c r="E21" i="17"/>
  <c r="H32" i="17" s="1"/>
  <c r="AI130" i="17" l="1"/>
  <c r="AA122" i="17"/>
  <c r="S114" i="17"/>
  <c r="K106" i="17"/>
  <c r="AK132" i="17"/>
  <c r="AC124" i="17"/>
  <c r="U116" i="17"/>
  <c r="M108" i="17"/>
  <c r="E100" i="17"/>
  <c r="AE126" i="17"/>
  <c r="W118" i="17"/>
  <c r="O110" i="17"/>
  <c r="G102" i="17"/>
  <c r="AG128" i="17"/>
  <c r="Y120" i="17"/>
  <c r="Q112" i="17"/>
  <c r="I104" i="17"/>
  <c r="H86" i="17"/>
  <c r="H83" i="17"/>
  <c r="H29" i="17"/>
  <c r="H26" i="17"/>
  <c r="AF128" i="17" l="1"/>
  <c r="X120" i="17"/>
  <c r="P112" i="17"/>
  <c r="H104" i="17"/>
  <c r="AH130" i="17"/>
  <c r="Z122" i="17"/>
  <c r="R114" i="17"/>
  <c r="J106" i="17"/>
  <c r="AJ132" i="17"/>
  <c r="AB124" i="17"/>
  <c r="T116" i="17"/>
  <c r="L108" i="17"/>
  <c r="D100" i="17"/>
  <c r="AD126" i="17"/>
  <c r="V118" i="17"/>
  <c r="N110" i="17"/>
  <c r="F102" i="17"/>
  <c r="AG129" i="17"/>
  <c r="Y121" i="17"/>
  <c r="Q113" i="17"/>
  <c r="I105" i="17"/>
  <c r="AI131" i="17"/>
  <c r="AA123" i="17"/>
  <c r="S115" i="17"/>
  <c r="K107" i="17"/>
  <c r="AK133" i="17"/>
  <c r="AC125" i="17"/>
  <c r="U117" i="17"/>
  <c r="M109" i="17"/>
  <c r="E101" i="17"/>
  <c r="AE127" i="17"/>
  <c r="W119" i="17"/>
  <c r="O111" i="17"/>
  <c r="G103" i="17"/>
  <c r="D240" i="11"/>
  <c r="D230" i="11"/>
  <c r="D236" i="11"/>
  <c r="D232" i="11"/>
  <c r="H230" i="11" l="1"/>
  <c r="BE303" i="11" s="1"/>
  <c r="H93" i="17"/>
  <c r="D244" i="11"/>
  <c r="D153" i="11"/>
  <c r="D143" i="11"/>
  <c r="D149" i="11"/>
  <c r="D145" i="11"/>
  <c r="D83" i="11"/>
  <c r="D73" i="11"/>
  <c r="D79" i="11"/>
  <c r="D75" i="11"/>
  <c r="H73" i="11" s="1"/>
  <c r="D28" i="11"/>
  <c r="D20" i="11"/>
  <c r="D24" i="11"/>
  <c r="AJ284" i="11" l="1"/>
  <c r="H235" i="11"/>
  <c r="AO291" i="11"/>
  <c r="AG283" i="11"/>
  <c r="Y275" i="11"/>
  <c r="M263" i="11"/>
  <c r="E255" i="11"/>
  <c r="AK283" i="11"/>
  <c r="U267" i="11"/>
  <c r="M259" i="11"/>
  <c r="BJ314" i="11"/>
  <c r="BL312" i="11"/>
  <c r="BL316" i="11"/>
  <c r="BJ310" i="11"/>
  <c r="AX298" i="11"/>
  <c r="AP290" i="11"/>
  <c r="AH282" i="11"/>
  <c r="Z274" i="11"/>
  <c r="R266" i="11"/>
  <c r="J258" i="11"/>
  <c r="AX302" i="11"/>
  <c r="AT298" i="11"/>
  <c r="AP294" i="11"/>
  <c r="AL290" i="11"/>
  <c r="AH286" i="11"/>
  <c r="AD282" i="11"/>
  <c r="Z278" i="11"/>
  <c r="V274" i="11"/>
  <c r="R270" i="11"/>
  <c r="N266" i="11"/>
  <c r="J262" i="11"/>
  <c r="F258" i="11"/>
  <c r="B254" i="11"/>
  <c r="AY297" i="11"/>
  <c r="AQ289" i="11"/>
  <c r="AI281" i="11"/>
  <c r="AA273" i="11"/>
  <c r="S265" i="11"/>
  <c r="K257" i="11"/>
  <c r="H232" i="11"/>
  <c r="BF310" i="11"/>
  <c r="BP316" i="11"/>
  <c r="BI311" i="11"/>
  <c r="BG305" i="11"/>
  <c r="BH312" i="11"/>
  <c r="BN314" i="11"/>
  <c r="BI307" i="11"/>
  <c r="AZ300" i="11"/>
  <c r="AB276" i="11"/>
  <c r="T268" i="11"/>
  <c r="L260" i="11"/>
  <c r="AS295" i="11"/>
  <c r="U271" i="11"/>
  <c r="AV296" i="11"/>
  <c r="AF280" i="11"/>
  <c r="P264" i="11"/>
  <c r="AY301" i="11"/>
  <c r="AQ293" i="11"/>
  <c r="AM289" i="11"/>
  <c r="AI285" i="11"/>
  <c r="AE281" i="11"/>
  <c r="AA277" i="11"/>
  <c r="W273" i="11"/>
  <c r="S269" i="11"/>
  <c r="O265" i="11"/>
  <c r="K261" i="11"/>
  <c r="G257" i="11"/>
  <c r="C253" i="11"/>
  <c r="AW295" i="11"/>
  <c r="AO287" i="11"/>
  <c r="AG279" i="11"/>
  <c r="Y271" i="11"/>
  <c r="Q263" i="11"/>
  <c r="I255" i="11"/>
  <c r="BB306" i="11"/>
  <c r="BM315" i="11"/>
  <c r="BK309" i="11"/>
  <c r="BD304" i="11"/>
  <c r="BR318" i="11"/>
  <c r="BK313" i="11"/>
  <c r="BF306" i="11"/>
  <c r="AR292" i="11"/>
  <c r="AW299" i="11"/>
  <c r="AK287" i="11"/>
  <c r="AC279" i="11"/>
  <c r="Q267" i="11"/>
  <c r="I259" i="11"/>
  <c r="BA299" i="11"/>
  <c r="AS291" i="11"/>
  <c r="AC275" i="11"/>
  <c r="H238" i="11"/>
  <c r="BO316" i="11" s="1"/>
  <c r="BS317" i="11"/>
  <c r="BE307" i="11"/>
  <c r="BQ315" i="11"/>
  <c r="AN288" i="11"/>
  <c r="X272" i="11"/>
  <c r="H256" i="11"/>
  <c r="AU297" i="11"/>
  <c r="AT294" i="11"/>
  <c r="AL286" i="11"/>
  <c r="AD278" i="11"/>
  <c r="V270" i="11"/>
  <c r="N262" i="11"/>
  <c r="F254" i="11"/>
  <c r="AV300" i="11"/>
  <c r="AR296" i="11"/>
  <c r="AN292" i="11"/>
  <c r="AJ288" i="11"/>
  <c r="AF284" i="11"/>
  <c r="AB280" i="11"/>
  <c r="X276" i="11"/>
  <c r="T272" i="11"/>
  <c r="P268" i="11"/>
  <c r="L264" i="11"/>
  <c r="H260" i="11"/>
  <c r="D256" i="11"/>
  <c r="BC301" i="11"/>
  <c r="AU293" i="11"/>
  <c r="AM285" i="11"/>
  <c r="AE277" i="11"/>
  <c r="W269" i="11"/>
  <c r="O261" i="11"/>
  <c r="G253" i="11"/>
  <c r="BN318" i="11"/>
  <c r="BD308" i="11"/>
  <c r="BO313" i="11"/>
  <c r="BH308" i="11"/>
  <c r="BA303" i="11"/>
  <c r="BO317" i="11"/>
  <c r="BM311" i="11"/>
  <c r="BC305" i="11"/>
  <c r="BG309" i="11"/>
  <c r="BB302" i="11"/>
  <c r="AZ304" i="11"/>
  <c r="BN317" i="11"/>
  <c r="BP315" i="11"/>
  <c r="BJ313" i="11"/>
  <c r="BL311" i="11"/>
  <c r="BF309" i="11"/>
  <c r="BH307" i="11"/>
  <c r="BB305" i="11"/>
  <c r="BD303" i="11"/>
  <c r="BR317" i="11"/>
  <c r="BL315" i="11"/>
  <c r="BN313" i="11"/>
  <c r="BH311" i="11"/>
  <c r="BF305" i="11"/>
  <c r="AZ303" i="11"/>
  <c r="BJ309" i="11"/>
  <c r="BD307" i="11"/>
  <c r="BM314" i="11"/>
  <c r="BK312" i="11"/>
  <c r="BP317" i="11"/>
  <c r="BN315" i="11"/>
  <c r="BL313" i="11"/>
  <c r="BJ311" i="11"/>
  <c r="BH309" i="11"/>
  <c r="BF307" i="11"/>
  <c r="BD305" i="11"/>
  <c r="BB303" i="11"/>
  <c r="D87" i="11"/>
  <c r="H78" i="11" s="1"/>
  <c r="AZ301" i="11"/>
  <c r="AX299" i="11"/>
  <c r="AV297" i="11"/>
  <c r="AT295" i="11"/>
  <c r="AR293" i="11"/>
  <c r="AP291" i="11"/>
  <c r="AN289" i="11"/>
  <c r="AL287" i="11"/>
  <c r="AJ285" i="11"/>
  <c r="AH283" i="11"/>
  <c r="AF281" i="11"/>
  <c r="AD279" i="11"/>
  <c r="AB277" i="11"/>
  <c r="Z275" i="11"/>
  <c r="X273" i="11"/>
  <c r="V271" i="11"/>
  <c r="T269" i="11"/>
  <c r="R267" i="11"/>
  <c r="P265" i="11"/>
  <c r="N263" i="11"/>
  <c r="L261" i="11"/>
  <c r="J259" i="11"/>
  <c r="H257" i="11"/>
  <c r="F255" i="11"/>
  <c r="D253" i="11"/>
  <c r="BB301" i="11"/>
  <c r="AZ299" i="11"/>
  <c r="AX297" i="11"/>
  <c r="AV295" i="11"/>
  <c r="AT293" i="11"/>
  <c r="AR291" i="11"/>
  <c r="AP289" i="11"/>
  <c r="AN287" i="11"/>
  <c r="AL285" i="11"/>
  <c r="AJ283" i="11"/>
  <c r="AH281" i="11"/>
  <c r="AF279" i="11"/>
  <c r="AD277" i="11"/>
  <c r="AB275" i="11"/>
  <c r="Z273" i="11"/>
  <c r="X271" i="11"/>
  <c r="V269" i="11"/>
  <c r="T267" i="11"/>
  <c r="R265" i="11"/>
  <c r="P263" i="11"/>
  <c r="N261" i="11"/>
  <c r="L259" i="11"/>
  <c r="J257" i="11"/>
  <c r="H255" i="11"/>
  <c r="F253" i="11"/>
  <c r="AX301" i="11"/>
  <c r="AV299" i="11"/>
  <c r="AT297" i="11"/>
  <c r="AR295" i="11"/>
  <c r="AP293" i="11"/>
  <c r="AN291" i="11"/>
  <c r="AL289" i="11"/>
  <c r="AJ287" i="11"/>
  <c r="AH285" i="11"/>
  <c r="AF283" i="11"/>
  <c r="AD281" i="11"/>
  <c r="AB279" i="11"/>
  <c r="Z277" i="11"/>
  <c r="X275" i="11"/>
  <c r="V273" i="11"/>
  <c r="T271" i="11"/>
  <c r="R269" i="11"/>
  <c r="P267" i="11"/>
  <c r="N265" i="11"/>
  <c r="L263" i="11"/>
  <c r="J261" i="11"/>
  <c r="H259" i="11"/>
  <c r="F257" i="11"/>
  <c r="D255" i="11"/>
  <c r="B253" i="11"/>
  <c r="BA302" i="11"/>
  <c r="AS294" i="11"/>
  <c r="AK286" i="11"/>
  <c r="AC278" i="11"/>
  <c r="U270" i="11"/>
  <c r="M262" i="11"/>
  <c r="E254" i="11"/>
  <c r="H143" i="11"/>
  <c r="V183" i="11" s="1"/>
  <c r="D157" i="11"/>
  <c r="I172" i="11"/>
  <c r="V113" i="11"/>
  <c r="AL129" i="11"/>
  <c r="AJ127" i="11"/>
  <c r="AH125" i="11"/>
  <c r="AF123" i="11"/>
  <c r="AD121" i="11"/>
  <c r="AB119" i="11"/>
  <c r="Z117" i="11"/>
  <c r="X115" i="11"/>
  <c r="AM128" i="11"/>
  <c r="AK126" i="11"/>
  <c r="AH129" i="11"/>
  <c r="AI128" i="11"/>
  <c r="AF127" i="11"/>
  <c r="AG126" i="11"/>
  <c r="AD125" i="11"/>
  <c r="AE124" i="11"/>
  <c r="AB123" i="11"/>
  <c r="AC122" i="11"/>
  <c r="Z121" i="11"/>
  <c r="AA120" i="11"/>
  <c r="X119" i="11"/>
  <c r="Y118" i="11"/>
  <c r="V117" i="11"/>
  <c r="W116" i="11"/>
  <c r="T115" i="11"/>
  <c r="U114" i="11"/>
  <c r="AI124" i="11"/>
  <c r="AG122" i="11"/>
  <c r="AE120" i="11"/>
  <c r="AC118" i="11"/>
  <c r="AA116" i="11"/>
  <c r="Y114" i="11"/>
  <c r="H81" i="11"/>
  <c r="G96" i="11"/>
  <c r="I98" i="11"/>
  <c r="K100" i="11"/>
  <c r="M102" i="11"/>
  <c r="O104" i="11"/>
  <c r="Q106" i="11"/>
  <c r="S108" i="11"/>
  <c r="U110" i="11"/>
  <c r="W112" i="11"/>
  <c r="C96" i="11"/>
  <c r="B97" i="11"/>
  <c r="E98" i="11"/>
  <c r="D99" i="11"/>
  <c r="G100" i="11"/>
  <c r="F101" i="11"/>
  <c r="I102" i="11"/>
  <c r="H103" i="11"/>
  <c r="K104" i="11"/>
  <c r="J105" i="11"/>
  <c r="M106" i="11"/>
  <c r="L107" i="11"/>
  <c r="O108" i="11"/>
  <c r="N109" i="11"/>
  <c r="Q110" i="11"/>
  <c r="P111" i="11"/>
  <c r="S112" i="11"/>
  <c r="R113" i="11"/>
  <c r="F97" i="11"/>
  <c r="H99" i="11"/>
  <c r="J101" i="11"/>
  <c r="L103" i="11"/>
  <c r="N105" i="11"/>
  <c r="P107" i="11"/>
  <c r="R109" i="11"/>
  <c r="T111" i="11"/>
  <c r="K260" i="11" l="1"/>
  <c r="S268" i="11"/>
  <c r="AA276" i="11"/>
  <c r="AI284" i="11"/>
  <c r="AQ292" i="11"/>
  <c r="AY300" i="11"/>
  <c r="BC304" i="11"/>
  <c r="BE306" i="11"/>
  <c r="G256" i="11"/>
  <c r="O264" i="11"/>
  <c r="W272" i="11"/>
  <c r="AE280" i="11"/>
  <c r="AM288" i="11"/>
  <c r="AU296" i="11"/>
  <c r="BI310" i="11"/>
  <c r="BG308" i="11"/>
  <c r="H75" i="11"/>
  <c r="I258" i="11"/>
  <c r="Q266" i="11"/>
  <c r="Y274" i="11"/>
  <c r="AG282" i="11"/>
  <c r="AO290" i="11"/>
  <c r="AW298" i="11"/>
  <c r="BQ318" i="11"/>
  <c r="H173" i="11"/>
  <c r="F167" i="11"/>
  <c r="H151" i="11"/>
  <c r="AW211" i="11" s="1"/>
  <c r="B167" i="11"/>
  <c r="Y188" i="11"/>
  <c r="AH195" i="11"/>
  <c r="AD195" i="11"/>
  <c r="Y184" i="11"/>
  <c r="T185" i="11"/>
  <c r="G248" i="11"/>
  <c r="H148" i="11"/>
  <c r="AZ214" i="11" s="1"/>
  <c r="AS207" i="11"/>
  <c r="AC188" i="11"/>
  <c r="Q180" i="11"/>
  <c r="AF193" i="11"/>
  <c r="BB215" i="11"/>
  <c r="AZ213" i="11"/>
  <c r="AX211" i="11"/>
  <c r="AV209" i="11"/>
  <c r="AT207" i="11"/>
  <c r="AR205" i="11"/>
  <c r="AP203" i="11"/>
  <c r="AN201" i="11"/>
  <c r="AX215" i="11"/>
  <c r="AY214" i="11"/>
  <c r="AV213" i="11"/>
  <c r="AW212" i="11"/>
  <c r="AT211" i="11"/>
  <c r="AU210" i="11"/>
  <c r="AR209" i="11"/>
  <c r="AS208" i="11"/>
  <c r="AP207" i="11"/>
  <c r="AQ206" i="11"/>
  <c r="AN205" i="11"/>
  <c r="AO204" i="11"/>
  <c r="AL203" i="11"/>
  <c r="AM202" i="11"/>
  <c r="AJ201" i="11"/>
  <c r="AK200" i="11"/>
  <c r="BC214" i="11"/>
  <c r="BA212" i="11"/>
  <c r="AY210" i="11"/>
  <c r="AW208" i="11"/>
  <c r="AU206" i="11"/>
  <c r="AS204" i="11"/>
  <c r="AQ202" i="11"/>
  <c r="AO200" i="11"/>
  <c r="AJ197" i="11"/>
  <c r="W182" i="11"/>
  <c r="AM198" i="11"/>
  <c r="N179" i="11"/>
  <c r="AB193" i="11"/>
  <c r="R179" i="11"/>
  <c r="G166" i="11"/>
  <c r="I168" i="11"/>
  <c r="AG192" i="11"/>
  <c r="E168" i="11"/>
  <c r="J175" i="11"/>
  <c r="R183" i="11"/>
  <c r="X189" i="11"/>
  <c r="AG196" i="11"/>
  <c r="L173" i="11"/>
  <c r="Z187" i="11"/>
  <c r="AL199" i="11"/>
  <c r="K170" i="11"/>
  <c r="U180" i="11"/>
  <c r="AK196" i="11"/>
  <c r="D169" i="11"/>
  <c r="L177" i="11"/>
  <c r="U184" i="11"/>
  <c r="Z191" i="11"/>
  <c r="AH199" i="11"/>
  <c r="N175" i="11"/>
  <c r="AB189" i="11"/>
  <c r="O174" i="11"/>
  <c r="Q176" i="11"/>
  <c r="AE190" i="11"/>
  <c r="H145" i="11"/>
  <c r="F166" i="11" s="1"/>
  <c r="F171" i="11"/>
  <c r="M176" i="11"/>
  <c r="P181" i="11"/>
  <c r="V187" i="11"/>
  <c r="AC192" i="11"/>
  <c r="AF197" i="11"/>
  <c r="J171" i="11"/>
  <c r="T181" i="11"/>
  <c r="AD191" i="11"/>
  <c r="S178" i="11"/>
  <c r="M172" i="11"/>
  <c r="AA186" i="11"/>
  <c r="AI194" i="11"/>
  <c r="C166" i="11"/>
  <c r="G170" i="11"/>
  <c r="K174" i="11"/>
  <c r="O178" i="11"/>
  <c r="S182" i="11"/>
  <c r="W186" i="11"/>
  <c r="AA190" i="11"/>
  <c r="AE194" i="11"/>
  <c r="AI198" i="11"/>
  <c r="H169" i="11"/>
  <c r="P177" i="11"/>
  <c r="X185" i="11"/>
  <c r="AG195" i="11"/>
  <c r="U183" i="11"/>
  <c r="K173" i="11"/>
  <c r="AH196" i="11"/>
  <c r="V184" i="11"/>
  <c r="L174" i="11"/>
  <c r="AL198" i="11"/>
  <c r="AL128" i="11"/>
  <c r="AJ126" i="11"/>
  <c r="AH124" i="11"/>
  <c r="AF122" i="11"/>
  <c r="AD120" i="11"/>
  <c r="AB118" i="11"/>
  <c r="Z116" i="11"/>
  <c r="X114" i="11"/>
  <c r="AH128" i="11"/>
  <c r="AF126" i="11"/>
  <c r="AD124" i="11"/>
  <c r="AB122" i="11"/>
  <c r="Z120" i="11"/>
  <c r="X118" i="11"/>
  <c r="V116" i="11"/>
  <c r="T114" i="11"/>
  <c r="AJ128" i="11"/>
  <c r="AH126" i="11"/>
  <c r="AF124" i="11"/>
  <c r="AD122" i="11"/>
  <c r="AB120" i="11"/>
  <c r="Z118" i="11"/>
  <c r="X116" i="11"/>
  <c r="V114" i="11"/>
  <c r="AK129" i="11"/>
  <c r="AI127" i="11"/>
  <c r="AG125" i="11"/>
  <c r="AE123" i="11"/>
  <c r="AC121" i="11"/>
  <c r="AA119" i="11"/>
  <c r="Y117" i="11"/>
  <c r="W115" i="11"/>
  <c r="V112" i="11"/>
  <c r="T110" i="11"/>
  <c r="R108" i="11"/>
  <c r="P106" i="11"/>
  <c r="N104" i="11"/>
  <c r="L102" i="11"/>
  <c r="J100" i="11"/>
  <c r="H98" i="11"/>
  <c r="F96" i="11"/>
  <c r="R112" i="11"/>
  <c r="P110" i="11"/>
  <c r="N108" i="11"/>
  <c r="L106" i="11"/>
  <c r="J104" i="11"/>
  <c r="H102" i="11"/>
  <c r="F100" i="11"/>
  <c r="D98" i="11"/>
  <c r="B96" i="11"/>
  <c r="T112" i="11"/>
  <c r="R110" i="11"/>
  <c r="P108" i="11"/>
  <c r="N106" i="11"/>
  <c r="L104" i="11"/>
  <c r="J102" i="11"/>
  <c r="H100" i="11"/>
  <c r="F98" i="11"/>
  <c r="D96" i="11"/>
  <c r="U113" i="11"/>
  <c r="S111" i="11"/>
  <c r="Q109" i="11"/>
  <c r="O107" i="11"/>
  <c r="M105" i="11"/>
  <c r="K103" i="11"/>
  <c r="I101" i="11"/>
  <c r="G99" i="11"/>
  <c r="E97" i="11"/>
  <c r="Z188" i="11" l="1"/>
  <c r="Y187" i="11"/>
  <c r="AU209" i="11"/>
  <c r="F168" i="11"/>
  <c r="R180" i="11"/>
  <c r="Q179" i="11"/>
  <c r="J172" i="11"/>
  <c r="T182" i="11"/>
  <c r="AD192" i="11"/>
  <c r="I171" i="11"/>
  <c r="S181" i="11"/>
  <c r="AC191" i="11"/>
  <c r="AQ205" i="11"/>
  <c r="BA215" i="11"/>
  <c r="D166" i="11"/>
  <c r="N176" i="11"/>
  <c r="AJ198" i="11"/>
  <c r="M175" i="11"/>
  <c r="AI197" i="11"/>
  <c r="AB190" i="11"/>
  <c r="E167" i="11"/>
  <c r="AA189" i="11"/>
  <c r="AK199" i="11"/>
  <c r="AM201" i="11"/>
  <c r="AY213" i="11"/>
  <c r="H170" i="11"/>
  <c r="P178" i="11"/>
  <c r="X186" i="11"/>
  <c r="AF194" i="11"/>
  <c r="G169" i="11"/>
  <c r="O177" i="11"/>
  <c r="W185" i="11"/>
  <c r="AE193" i="11"/>
  <c r="AO203" i="11"/>
  <c r="AP204" i="11"/>
  <c r="AN202" i="11"/>
  <c r="N174" i="11"/>
  <c r="AV210" i="11"/>
  <c r="AL200" i="11"/>
  <c r="AX212" i="11"/>
  <c r="AT208" i="11"/>
  <c r="H172" i="11"/>
  <c r="AR206" i="11"/>
  <c r="AJ196" i="11"/>
  <c r="AJ200" i="11"/>
  <c r="BB214" i="11"/>
  <c r="AZ212" i="11"/>
  <c r="AX210" i="11"/>
  <c r="AV208" i="11"/>
  <c r="AT206" i="11"/>
  <c r="AR204" i="11"/>
  <c r="AP202" i="11"/>
  <c r="AN200" i="11"/>
  <c r="AX214" i="11"/>
  <c r="AV212" i="11"/>
  <c r="AT210" i="11"/>
  <c r="AR208" i="11"/>
  <c r="AP206" i="11"/>
  <c r="AN204" i="11"/>
  <c r="AL202" i="11"/>
  <c r="B166" i="11"/>
  <c r="R182" i="11"/>
  <c r="V182" i="11"/>
  <c r="AB192" i="11"/>
  <c r="AD190" i="11"/>
  <c r="L176" i="11"/>
  <c r="F170" i="11"/>
  <c r="V186" i="11"/>
  <c r="AD194" i="11"/>
  <c r="H168" i="11"/>
  <c r="P176" i="11"/>
  <c r="X184" i="11"/>
  <c r="AF192" i="11"/>
  <c r="P180" i="11"/>
  <c r="J174" i="11"/>
  <c r="X188" i="11"/>
  <c r="AF196" i="11"/>
  <c r="J170" i="11"/>
  <c r="R178" i="11"/>
  <c r="Z186" i="11"/>
  <c r="AH194" i="11"/>
  <c r="D168" i="11"/>
  <c r="T184" i="11"/>
  <c r="N178" i="11"/>
  <c r="Z190" i="11"/>
  <c r="AH198" i="11"/>
  <c r="L172" i="11"/>
  <c r="T180" i="11"/>
  <c r="AB188" i="11"/>
  <c r="G91" i="11"/>
  <c r="G161" i="11" l="1"/>
  <c r="D18" i="11" l="1"/>
  <c r="H18" i="11" l="1"/>
  <c r="D32" i="11"/>
  <c r="R58" i="11" l="1"/>
  <c r="N54" i="11"/>
  <c r="J50" i="11"/>
  <c r="F46" i="11"/>
  <c r="B42" i="11"/>
  <c r="D44" i="11"/>
  <c r="H23" i="11"/>
  <c r="V58" i="11"/>
  <c r="S57" i="11"/>
  <c r="U55" i="11"/>
  <c r="R54" i="11"/>
  <c r="O53" i="11"/>
  <c r="Q51" i="11"/>
  <c r="N50" i="11"/>
  <c r="K49" i="11"/>
  <c r="M47" i="11"/>
  <c r="J46" i="11"/>
  <c r="G45" i="11"/>
  <c r="I43" i="11"/>
  <c r="F42" i="11"/>
  <c r="H20" i="11"/>
  <c r="W57" i="11"/>
  <c r="T56" i="11"/>
  <c r="Q55" i="11"/>
  <c r="S53" i="11"/>
  <c r="P52" i="11"/>
  <c r="M51" i="11"/>
  <c r="O49" i="11"/>
  <c r="L48" i="11"/>
  <c r="I47" i="11"/>
  <c r="K45" i="11"/>
  <c r="H44" i="11"/>
  <c r="E43" i="11"/>
  <c r="G41" i="11"/>
  <c r="H26" i="11"/>
  <c r="P56" i="11"/>
  <c r="L52" i="11"/>
  <c r="H48" i="11"/>
  <c r="C41" i="11"/>
  <c r="E42" i="11" l="1"/>
  <c r="G44" i="11"/>
  <c r="I46" i="11"/>
  <c r="O52" i="11"/>
  <c r="K48" i="11"/>
  <c r="M50" i="11"/>
  <c r="Q54" i="11"/>
  <c r="S56" i="11"/>
  <c r="U58" i="11"/>
  <c r="T57" i="11"/>
  <c r="F43" i="11"/>
  <c r="N51" i="11"/>
  <c r="D41" i="11"/>
  <c r="H45" i="11"/>
  <c r="P53" i="11"/>
  <c r="R55" i="11"/>
  <c r="L49" i="11"/>
  <c r="J47" i="11"/>
  <c r="R57" i="11"/>
  <c r="T55" i="11"/>
  <c r="N53" i="11"/>
  <c r="P51" i="11"/>
  <c r="J49" i="11"/>
  <c r="L47" i="11"/>
  <c r="F45" i="11"/>
  <c r="H43" i="11"/>
  <c r="B41" i="11"/>
  <c r="R53" i="11"/>
  <c r="L51" i="11"/>
  <c r="H47" i="11"/>
  <c r="D43" i="11"/>
  <c r="F41" i="11"/>
  <c r="V57" i="11"/>
  <c r="P55" i="11"/>
  <c r="N49" i="11"/>
  <c r="J45" i="11"/>
  <c r="G36" i="11" l="1"/>
</calcChain>
</file>

<file path=xl/sharedStrings.xml><?xml version="1.0" encoding="utf-8"?>
<sst xmlns="http://schemas.openxmlformats.org/spreadsheetml/2006/main" count="824" uniqueCount="221">
  <si>
    <t>W0</t>
  </si>
  <si>
    <t>W1</t>
  </si>
  <si>
    <t>W2</t>
  </si>
  <si>
    <t>W3</t>
  </si>
  <si>
    <t>W4</t>
  </si>
  <si>
    <t>W5</t>
  </si>
  <si>
    <t>W6</t>
  </si>
  <si>
    <t>W7</t>
  </si>
  <si>
    <t>The governing equations</t>
  </si>
  <si>
    <t>Gov Eq 1 (1)</t>
  </si>
  <si>
    <t>Gov Eq 2 (1)</t>
  </si>
  <si>
    <t>Gov Eq 1 (2)</t>
  </si>
  <si>
    <t>Gov Eq 2 (2)</t>
  </si>
  <si>
    <t>Gov Eq 1 (3)</t>
  </si>
  <si>
    <t>Gov Eq 2 (3)</t>
  </si>
  <si>
    <t>Gov Eq 1 (4)</t>
  </si>
  <si>
    <t>Gov Eq 2 (4)</t>
  </si>
  <si>
    <t>Gov Eq 1 (5)</t>
  </si>
  <si>
    <t>Gov Eq 2 (5)</t>
  </si>
  <si>
    <t>BoCo 1 (1)</t>
  </si>
  <si>
    <t>BoCo 2 (1)</t>
  </si>
  <si>
    <t>Gov Eq 1 (6)</t>
  </si>
  <si>
    <t>Gov Eq 2 (6)</t>
  </si>
  <si>
    <t>Gov Eq 1 (7)</t>
  </si>
  <si>
    <t>Gov Eq 2 (7)</t>
  </si>
  <si>
    <t>Gov Eq 1 (8)</t>
  </si>
  <si>
    <t>Gov Eq 2 (8)</t>
  </si>
  <si>
    <t>Gov Eq 1 (9)</t>
  </si>
  <si>
    <t>Gov Eq 2 (9)</t>
  </si>
  <si>
    <t>BoCo 1 (9)</t>
  </si>
  <si>
    <t>BoCo 2 (9)</t>
  </si>
  <si>
    <t>W8</t>
  </si>
  <si>
    <t>W9</t>
  </si>
  <si>
    <t>W10</t>
  </si>
  <si>
    <t>Gov Eq 1 (10)</t>
  </si>
  <si>
    <t>Gov Eq 2 (10)</t>
  </si>
  <si>
    <t>Gov Eq 1 (11)</t>
  </si>
  <si>
    <t>Gov Eq 2 (11)</t>
  </si>
  <si>
    <t>Gov Eq 1 (12)</t>
  </si>
  <si>
    <t>Gov Eq 2 (12)</t>
  </si>
  <si>
    <t>Gov Eq 1 (13)</t>
  </si>
  <si>
    <t>Gov Eq 2 (13)</t>
  </si>
  <si>
    <t>W11</t>
  </si>
  <si>
    <t>W12</t>
  </si>
  <si>
    <t>W13</t>
  </si>
  <si>
    <t>W14</t>
  </si>
  <si>
    <t>Gov Eq 1 (14)</t>
  </si>
  <si>
    <t>Gov Eq 2 (14)</t>
  </si>
  <si>
    <t>Gov Eq 1 (15)</t>
  </si>
  <si>
    <t>Gov Eq 2 (15)</t>
  </si>
  <si>
    <t>Gov Eq 1 (16)</t>
  </si>
  <si>
    <t>Gov Eq 2 (16)</t>
  </si>
  <si>
    <t>Gov Eq 1 (17)</t>
  </si>
  <si>
    <t>Gov Eq 2 (17)</t>
  </si>
  <si>
    <t>BoCo 1 (17)</t>
  </si>
  <si>
    <t>BoCo 2 (17)</t>
  </si>
  <si>
    <t>W15</t>
  </si>
  <si>
    <t>W16</t>
  </si>
  <si>
    <t>W17</t>
  </si>
  <si>
    <t>W18</t>
  </si>
  <si>
    <t>Gov Eq 1 (18)</t>
  </si>
  <si>
    <t>Gov Eq 2 (18)</t>
  </si>
  <si>
    <t>Gov Eq 1 (19)</t>
  </si>
  <si>
    <t>Gov Eq 2 (19)</t>
  </si>
  <si>
    <t>Gov Eq 1 (20)</t>
  </si>
  <si>
    <t>Gov Eq 2 (20)</t>
  </si>
  <si>
    <t>Gov Eq 1 (21)</t>
  </si>
  <si>
    <t>Gov Eq 2 (21)</t>
  </si>
  <si>
    <t>Gov Eq 1 (22)</t>
  </si>
  <si>
    <t>Gov Eq 2 (22)</t>
  </si>
  <si>
    <t>Gov Eq 1 (23)</t>
  </si>
  <si>
    <t>Gov Eq 2 (23)</t>
  </si>
  <si>
    <t>Gov Eq 1 (24)</t>
  </si>
  <si>
    <t>Gov Eq 2 (24)</t>
  </si>
  <si>
    <t>Gov Eq 1 (25)</t>
  </si>
  <si>
    <t>Gov Eq 2 (25)</t>
  </si>
  <si>
    <t>BoCo 1 (25)</t>
  </si>
  <si>
    <t>BoCo 2 (25)</t>
  </si>
  <si>
    <t>W19</t>
  </si>
  <si>
    <t>W20</t>
  </si>
  <si>
    <t>W21</t>
  </si>
  <si>
    <t>W22</t>
  </si>
  <si>
    <t>W23</t>
  </si>
  <si>
    <t>W24</t>
  </si>
  <si>
    <t>W25</t>
  </si>
  <si>
    <t>W26</t>
  </si>
  <si>
    <t>The governing equation</t>
  </si>
  <si>
    <t>Determinant =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</si>
  <si>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18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</si>
  <si>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19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</si>
  <si>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20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</si>
  <si>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21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</si>
  <si>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22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</si>
  <si>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23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</si>
  <si>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24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</si>
  <si>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25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</si>
  <si>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26</t>
    </r>
  </si>
  <si>
    <t>h²M0</t>
  </si>
  <si>
    <t>h²M1</t>
  </si>
  <si>
    <t>h²M2</t>
  </si>
  <si>
    <t>h²M3</t>
  </si>
  <si>
    <t>h²M4</t>
  </si>
  <si>
    <t>h²M5</t>
  </si>
  <si>
    <t>h²M6</t>
  </si>
  <si>
    <t>h²M7</t>
  </si>
  <si>
    <t>h²M8</t>
  </si>
  <si>
    <t>h²M9</t>
  </si>
  <si>
    <t>h²M10</t>
  </si>
  <si>
    <t>Bo Co 1 (1)</t>
  </si>
  <si>
    <t>Bo Co 2 (1)</t>
  </si>
  <si>
    <t>Bo Co 1 (9)</t>
  </si>
  <si>
    <t>Bo Co 2 (9)</t>
  </si>
  <si>
    <t>h²M11</t>
  </si>
  <si>
    <t>h²M12</t>
  </si>
  <si>
    <t>h²M13</t>
  </si>
  <si>
    <t>h²M14</t>
  </si>
  <si>
    <t>h²M15</t>
  </si>
  <si>
    <t>h²M16</t>
  </si>
  <si>
    <t>h²M17</t>
  </si>
  <si>
    <t>h²M18</t>
  </si>
  <si>
    <t>Bo Co 1 (17)</t>
  </si>
  <si>
    <t>Bo Co 2 (17)</t>
  </si>
  <si>
    <t>h²M19</t>
  </si>
  <si>
    <t>h²M20</t>
  </si>
  <si>
    <t>h²M21</t>
  </si>
  <si>
    <t>h²M22</t>
  </si>
  <si>
    <t>h²M23</t>
  </si>
  <si>
    <t>h²M24</t>
  </si>
  <si>
    <t>h²M25</t>
  </si>
  <si>
    <t>h²M26</t>
  </si>
  <si>
    <t>Bo Co 1 (25)</t>
  </si>
  <si>
    <t>Bo Co 2 (25)</t>
  </si>
  <si>
    <t>kRI =</t>
  </si>
  <si>
    <t>Coefficient of axial force</t>
  </si>
  <si>
    <t>Winkler foundation</t>
  </si>
  <si>
    <t>5.52398</t>
  </si>
  <si>
    <t>7.00019</t>
  </si>
  <si>
    <t>8.21469</t>
  </si>
  <si>
    <t>9.27091</t>
  </si>
  <si>
    <t>9 pt</t>
  </si>
  <si>
    <t>17 pt</t>
  </si>
  <si>
    <t>25 pt</t>
  </si>
  <si>
    <t>33 pt</t>
  </si>
  <si>
    <t>W27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</si>
  <si>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27</t>
    </r>
  </si>
  <si>
    <t>W28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</si>
  <si>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28</t>
    </r>
  </si>
  <si>
    <t>W29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</si>
  <si>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29</t>
    </r>
  </si>
  <si>
    <t>W30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</si>
  <si>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30</t>
    </r>
  </si>
  <si>
    <t>W31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</si>
  <si>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31</t>
    </r>
  </si>
  <si>
    <t>W32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</si>
  <si>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32</t>
    </r>
  </si>
  <si>
    <t>W33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</si>
  <si>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33</t>
    </r>
  </si>
  <si>
    <t>W34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</si>
  <si>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34</t>
    </r>
  </si>
  <si>
    <t>Gov Eq 1 (26)</t>
  </si>
  <si>
    <t>Gov Eq 2 (26)</t>
  </si>
  <si>
    <t>Gov Eq 1 (27)</t>
  </si>
  <si>
    <t>Gov Eq 2 (27)</t>
  </si>
  <si>
    <t>Gov Eq 1 (28)</t>
  </si>
  <si>
    <t>Gov Eq 2 (28)</t>
  </si>
  <si>
    <t>Gov Eq 1 (29)</t>
  </si>
  <si>
    <t>Gov Eq 2 (29)</t>
  </si>
  <si>
    <t>Gov Eq 1 (30)</t>
  </si>
  <si>
    <t>Gov Eq 2 (30)</t>
  </si>
  <si>
    <t>Gov Eq 1 (31)</t>
  </si>
  <si>
    <t>Gov Eq 2 (31)</t>
  </si>
  <si>
    <t>Gov Eq 1 (32)</t>
  </si>
  <si>
    <t>Gov Eq 2 (32)</t>
  </si>
  <si>
    <t>Gov Eq 1 (33)</t>
  </si>
  <si>
    <t>Gov Eq 2 (33)</t>
  </si>
  <si>
    <t>BoCo 1 (33)</t>
  </si>
  <si>
    <t>BoCo 2 (33)</t>
  </si>
  <si>
    <r>
      <rPr>
        <sz val="14"/>
        <rFont val="Symbol"/>
        <family val="1"/>
        <charset val="2"/>
      </rPr>
      <t>b</t>
    </r>
    <r>
      <rPr>
        <sz val="9"/>
        <rFont val="Times New Roman"/>
        <family val="1"/>
      </rPr>
      <t>lk</t>
    </r>
    <r>
      <rPr>
        <sz val="11"/>
        <rFont val="Times New Roman"/>
        <family val="1"/>
      </rPr>
      <t xml:space="preserve"> =</t>
    </r>
  </si>
  <si>
    <r>
      <rPr>
        <sz val="11"/>
        <rFont val="Symbol"/>
        <family val="1"/>
        <charset val="2"/>
      </rPr>
      <t>a</t>
    </r>
    <r>
      <rPr>
        <sz val="11"/>
        <rFont val="Calibri"/>
        <family val="2"/>
        <scheme val="minor"/>
      </rPr>
      <t xml:space="preserve"> = EI/</t>
    </r>
    <r>
      <rPr>
        <sz val="11"/>
        <rFont val="Symbol"/>
        <family val="1"/>
        <charset val="2"/>
      </rPr>
      <t>k</t>
    </r>
    <r>
      <rPr>
        <sz val="11"/>
        <rFont val="Calibri"/>
        <family val="2"/>
        <scheme val="minor"/>
      </rPr>
      <t>GAl²=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</si>
  <si>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0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</si>
  <si>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1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</si>
  <si>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2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</si>
  <si>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3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</si>
  <si>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4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</si>
  <si>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5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</si>
  <si>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6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</si>
  <si>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F7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</si>
  <si>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F8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</si>
  <si>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F9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</si>
  <si>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F10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</si>
  <si>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11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</si>
  <si>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12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</si>
  <si>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13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</si>
  <si>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14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</si>
  <si>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15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</si>
  <si>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16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</si>
  <si>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17</t>
    </r>
  </si>
  <si>
    <r>
      <t xml:space="preserve">0.2  </t>
    </r>
    <r>
      <rPr>
        <b/>
        <sz val="11"/>
        <rFont val="Symbol"/>
        <family val="1"/>
        <charset val="2"/>
      </rPr>
      <t>p</t>
    </r>
    <r>
      <rPr>
        <b/>
        <sz val="11"/>
        <rFont val="Calibri"/>
        <family val="2"/>
        <scheme val="minor"/>
      </rPr>
      <t>4</t>
    </r>
  </si>
  <si>
    <r>
      <t xml:space="preserve">0.4  </t>
    </r>
    <r>
      <rPr>
        <b/>
        <sz val="11"/>
        <rFont val="Symbol"/>
        <family val="1"/>
        <charset val="2"/>
      </rPr>
      <t>p4</t>
    </r>
    <r>
      <rPr>
        <sz val="11"/>
        <color theme="1"/>
        <rFont val="Calibri"/>
        <family val="2"/>
        <scheme val="minor"/>
      </rPr>
      <t/>
    </r>
  </si>
  <si>
    <r>
      <t xml:space="preserve">0.6  </t>
    </r>
    <r>
      <rPr>
        <b/>
        <sz val="11"/>
        <rFont val="Symbol"/>
        <family val="1"/>
        <charset val="2"/>
      </rPr>
      <t>p4</t>
    </r>
    <r>
      <rPr>
        <sz val="11"/>
        <color theme="1"/>
        <rFont val="Calibri"/>
        <family val="2"/>
        <scheme val="minor"/>
      </rPr>
      <t/>
    </r>
  </si>
  <si>
    <r>
      <t xml:space="preserve">0.8  </t>
    </r>
    <r>
      <rPr>
        <b/>
        <sz val="11"/>
        <rFont val="Symbol"/>
        <family val="1"/>
        <charset val="2"/>
      </rPr>
      <t>p4</t>
    </r>
    <r>
      <rPr>
        <sz val="11"/>
        <color theme="1"/>
        <rFont val="Calibri"/>
        <family val="2"/>
        <scheme val="minor"/>
      </rPr>
      <t/>
    </r>
  </si>
  <si>
    <t>h²M27</t>
  </si>
  <si>
    <t>h²M28</t>
  </si>
  <si>
    <t>h²M29</t>
  </si>
  <si>
    <t>h²M30</t>
  </si>
  <si>
    <t>h²M31</t>
  </si>
  <si>
    <t>h²M32</t>
  </si>
  <si>
    <t>h²M33</t>
  </si>
  <si>
    <t>h²M34</t>
  </si>
  <si>
    <t>resting on Winkler foundation  and subjected to a compressive force</t>
  </si>
  <si>
    <r>
      <t>W</t>
    </r>
    <r>
      <rPr>
        <b/>
        <sz val="14"/>
        <rFont val="Symbol"/>
        <family val="1"/>
        <charset val="2"/>
      </rPr>
      <t>-F</t>
    </r>
    <r>
      <rPr>
        <b/>
        <sz val="14"/>
        <rFont val="Times New Roman"/>
        <family val="1"/>
      </rPr>
      <t xml:space="preserve"> FDM approximation</t>
    </r>
  </si>
  <si>
    <t>Nine-point grid</t>
  </si>
  <si>
    <t>Seventeen-point grid</t>
  </si>
  <si>
    <t>Twenty five-point grid</t>
  </si>
  <si>
    <t>Thirty three-point grid</t>
  </si>
  <si>
    <r>
      <t>M</t>
    </r>
    <r>
      <rPr>
        <b/>
        <sz val="14"/>
        <rFont val="Symbol"/>
        <family val="1"/>
        <charset val="2"/>
      </rPr>
      <t>-</t>
    </r>
    <r>
      <rPr>
        <b/>
        <sz val="14"/>
        <rFont val="Times New Roman"/>
        <family val="1"/>
      </rPr>
      <t xml:space="preserve">W FDM approximation </t>
    </r>
  </si>
  <si>
    <t xml:space="preserve">        Nine-point grid</t>
  </si>
  <si>
    <t xml:space="preserve">        Seventeen-point grid</t>
  </si>
  <si>
    <t xml:space="preserve">   Twenty five-point grid</t>
  </si>
  <si>
    <t xml:space="preserve">   Thirty three-point grid</t>
  </si>
  <si>
    <r>
      <t>Free vibration of a pinned</t>
    </r>
    <r>
      <rPr>
        <b/>
        <sz val="14"/>
        <rFont val="Symbol"/>
        <family val="1"/>
        <charset val="2"/>
      </rPr>
      <t>-</t>
    </r>
    <r>
      <rPr>
        <b/>
        <sz val="14"/>
        <rFont val="Times New Roman"/>
        <family val="1"/>
      </rPr>
      <t xml:space="preserve">pinned Timoshenko beam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</si>
</sst>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Times New Roman"/>
      <family val="1"/>
    </font>
    <font>
      <b/>
      <sz val="9"/>
      <name val="Calibri"/>
      <family val="2"/>
      <scheme val="minor"/>
    </font>
    <font>
      <b/>
      <sz val="11"/>
      <name val="Symbol"/>
      <family val="1"/>
      <charset val="2"/>
    </font>
    <font>
      <sz val="14"/>
      <name val="Symbol"/>
      <family val="1"/>
      <charset val="2"/>
    </font>
    <font>
      <sz val="9"/>
      <name val="Times New Roman"/>
      <family val="1"/>
    </font>
    <font>
      <sz val="11"/>
      <name val="Symbol"/>
      <family val="1"/>
      <charset val="2"/>
    </font>
    <font>
      <b/>
      <sz val="11"/>
      <name val="Calibri"/>
      <family val="2"/>
    </font>
    <font>
      <b/>
      <sz val="14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4" fontId="1" fillId="0" borderId="0" xfId="0" applyNumberFormat="1" applyFont="1" applyAlignment="1" applyProtection="1">
      <alignment horizontal="left" vertical="top"/>
      <protection locked="0"/>
    </xf>
    <xf numFmtId="4" fontId="2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/>
    <xf numFmtId="0" fontId="5" fillId="0" borderId="0" xfId="0" applyFont="1" applyAlignment="1">
      <alignment horizontal="center"/>
    </xf>
    <xf numFmtId="4" fontId="6" fillId="0" borderId="0" xfId="0" applyNumberFormat="1" applyFont="1" applyAlignment="1" applyProtection="1">
      <alignment horizontal="left" vertical="top"/>
      <protection locked="0"/>
    </xf>
    <xf numFmtId="4" fontId="3" fillId="0" borderId="0" xfId="0" applyNumberFormat="1" applyFont="1" applyAlignment="1" applyProtection="1">
      <alignment horizontal="center" vertical="top"/>
      <protection locked="0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2" fontId="4" fillId="0" borderId="0" xfId="0" applyNumberFormat="1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/>
    <xf numFmtId="0" fontId="1" fillId="0" borderId="0" xfId="0" applyFont="1"/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164" fontId="4" fillId="0" borderId="0" xfId="0" applyNumberFormat="1" applyFont="1"/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165" fontId="4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left" vertical="center"/>
    </xf>
    <xf numFmtId="164" fontId="1" fillId="0" borderId="0" xfId="0" applyNumberFormat="1" applyFont="1"/>
    <xf numFmtId="165" fontId="4" fillId="0" borderId="0" xfId="0" applyNumberFormat="1" applyFont="1"/>
    <xf numFmtId="165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4" fillId="0" borderId="0" xfId="0" applyFont="1" applyBorder="1"/>
    <xf numFmtId="0" fontId="6" fillId="0" borderId="0" xfId="0" applyFont="1" applyAlignment="1">
      <alignment horizontal="left" vertical="top" indent="6"/>
    </xf>
    <xf numFmtId="0" fontId="6" fillId="0" borderId="0" xfId="0" applyFont="1"/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7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5.emf"/><Relationship Id="rId3" Type="http://schemas.openxmlformats.org/officeDocument/2006/relationships/image" Target="../media/image4.emf"/><Relationship Id="rId7" Type="http://schemas.openxmlformats.org/officeDocument/2006/relationships/image" Target="../media/image14.emf"/><Relationship Id="rId2" Type="http://schemas.openxmlformats.org/officeDocument/2006/relationships/image" Target="../media/image3.emf"/><Relationship Id="rId1" Type="http://schemas.openxmlformats.org/officeDocument/2006/relationships/image" Target="../media/image1.emf"/><Relationship Id="rId6" Type="http://schemas.openxmlformats.org/officeDocument/2006/relationships/image" Target="../media/image13.emf"/><Relationship Id="rId5" Type="http://schemas.openxmlformats.org/officeDocument/2006/relationships/image" Target="../media/image12.emf"/><Relationship Id="rId4" Type="http://schemas.openxmlformats.org/officeDocument/2006/relationships/image" Target="../media/image5.emf"/><Relationship Id="rId9" Type="http://schemas.openxmlformats.org/officeDocument/2006/relationships/image" Target="../media/image1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29</xdr:row>
          <xdr:rowOff>180975</xdr:rowOff>
        </xdr:from>
        <xdr:to>
          <xdr:col>2</xdr:col>
          <xdr:colOff>752475</xdr:colOff>
          <xdr:row>33</xdr:row>
          <xdr:rowOff>57150</xdr:rowOff>
        </xdr:to>
        <xdr:sp macro="" textlink="">
          <xdr:nvSpPr>
            <xdr:cNvPr id="21943" name="Object 439" hidden="1">
              <a:extLst>
                <a:ext uri="{63B3BB69-23CF-44E3-9099-C40C66FF867C}">
                  <a14:compatExt spid="_x0000_s21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571500</xdr:colOff>
          <xdr:row>63</xdr:row>
          <xdr:rowOff>76200</xdr:rowOff>
        </xdr:from>
        <xdr:to>
          <xdr:col>4</xdr:col>
          <xdr:colOff>466725</xdr:colOff>
          <xdr:row>65</xdr:row>
          <xdr:rowOff>114300</xdr:rowOff>
        </xdr:to>
        <xdr:sp macro="" textlink="">
          <xdr:nvSpPr>
            <xdr:cNvPr id="21959" name="Object 455" hidden="1">
              <a:extLst>
                <a:ext uri="{63B3BB69-23CF-44E3-9099-C40C66FF867C}">
                  <a14:compatExt spid="_x0000_s219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914400</xdr:colOff>
          <xdr:row>33</xdr:row>
          <xdr:rowOff>123825</xdr:rowOff>
        </xdr:from>
        <xdr:to>
          <xdr:col>2</xdr:col>
          <xdr:colOff>771525</xdr:colOff>
          <xdr:row>37</xdr:row>
          <xdr:rowOff>47625</xdr:rowOff>
        </xdr:to>
        <xdr:sp macro="" textlink="">
          <xdr:nvSpPr>
            <xdr:cNvPr id="21964" name="Object 460" hidden="1">
              <a:extLst>
                <a:ext uri="{63B3BB69-23CF-44E3-9099-C40C66FF867C}">
                  <a14:compatExt spid="_x0000_s219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22</xdr:row>
          <xdr:rowOff>66675</xdr:rowOff>
        </xdr:from>
        <xdr:to>
          <xdr:col>2</xdr:col>
          <xdr:colOff>800100</xdr:colOff>
          <xdr:row>24</xdr:row>
          <xdr:rowOff>161925</xdr:rowOff>
        </xdr:to>
        <xdr:sp macro="" textlink="">
          <xdr:nvSpPr>
            <xdr:cNvPr id="21965" name="Object 461" hidden="1">
              <a:extLst>
                <a:ext uri="{63B3BB69-23CF-44E3-9099-C40C66FF867C}">
                  <a14:compatExt spid="_x0000_s219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26</xdr:row>
          <xdr:rowOff>38100</xdr:rowOff>
        </xdr:from>
        <xdr:to>
          <xdr:col>2</xdr:col>
          <xdr:colOff>800100</xdr:colOff>
          <xdr:row>28</xdr:row>
          <xdr:rowOff>180975</xdr:rowOff>
        </xdr:to>
        <xdr:sp macro="" textlink="">
          <xdr:nvSpPr>
            <xdr:cNvPr id="21966" name="Object 462" hidden="1">
              <a:extLst>
                <a:ext uri="{63B3BB69-23CF-44E3-9099-C40C66FF867C}">
                  <a14:compatExt spid="_x0000_s219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17</xdr:row>
          <xdr:rowOff>104775</xdr:rowOff>
        </xdr:from>
        <xdr:to>
          <xdr:col>16</xdr:col>
          <xdr:colOff>714375</xdr:colOff>
          <xdr:row>30</xdr:row>
          <xdr:rowOff>0</xdr:rowOff>
        </xdr:to>
        <xdr:sp macro="" textlink="">
          <xdr:nvSpPr>
            <xdr:cNvPr id="21967" name="Object 463" hidden="1">
              <a:extLst>
                <a:ext uri="{63B3BB69-23CF-44E3-9099-C40C66FF867C}">
                  <a14:compatExt spid="_x0000_s219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571500</xdr:colOff>
          <xdr:row>63</xdr:row>
          <xdr:rowOff>76200</xdr:rowOff>
        </xdr:from>
        <xdr:to>
          <xdr:col>23</xdr:col>
          <xdr:colOff>9525</xdr:colOff>
          <xdr:row>65</xdr:row>
          <xdr:rowOff>180975</xdr:rowOff>
        </xdr:to>
        <xdr:sp macro="" textlink="">
          <xdr:nvSpPr>
            <xdr:cNvPr id="21968" name="Object 464" hidden="1">
              <a:extLst>
                <a:ext uri="{63B3BB69-23CF-44E3-9099-C40C66FF867C}">
                  <a14:compatExt spid="_x0000_s219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57150</xdr:colOff>
          <xdr:row>16</xdr:row>
          <xdr:rowOff>123825</xdr:rowOff>
        </xdr:from>
        <xdr:to>
          <xdr:col>6</xdr:col>
          <xdr:colOff>790575</xdr:colOff>
          <xdr:row>18</xdr:row>
          <xdr:rowOff>85725</xdr:rowOff>
        </xdr:to>
        <xdr:sp macro="" textlink="">
          <xdr:nvSpPr>
            <xdr:cNvPr id="21970" name="Object 466" hidden="1">
              <a:extLst>
                <a:ext uri="{63B3BB69-23CF-44E3-9099-C40C66FF867C}">
                  <a14:compatExt spid="_x0000_s21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523875</xdr:colOff>
          <xdr:row>24</xdr:row>
          <xdr:rowOff>19050</xdr:rowOff>
        </xdr:from>
        <xdr:to>
          <xdr:col>6</xdr:col>
          <xdr:colOff>857250</xdr:colOff>
          <xdr:row>27</xdr:row>
          <xdr:rowOff>28575</xdr:rowOff>
        </xdr:to>
        <xdr:sp macro="" textlink="">
          <xdr:nvSpPr>
            <xdr:cNvPr id="21971" name="Object 467" hidden="1">
              <a:extLst>
                <a:ext uri="{63B3BB69-23CF-44E3-9099-C40C66FF867C}">
                  <a14:compatExt spid="_x0000_s21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571500</xdr:colOff>
          <xdr:row>18</xdr:row>
          <xdr:rowOff>28575</xdr:rowOff>
        </xdr:from>
        <xdr:to>
          <xdr:col>7</xdr:col>
          <xdr:colOff>19050</xdr:colOff>
          <xdr:row>21</xdr:row>
          <xdr:rowOff>28575</xdr:rowOff>
        </xdr:to>
        <xdr:sp macro="" textlink="">
          <xdr:nvSpPr>
            <xdr:cNvPr id="21972" name="Object 468" hidden="1">
              <a:extLst>
                <a:ext uri="{63B3BB69-23CF-44E3-9099-C40C66FF867C}">
                  <a14:compatExt spid="_x0000_s219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304800</xdr:colOff>
          <xdr:row>21</xdr:row>
          <xdr:rowOff>38100</xdr:rowOff>
        </xdr:from>
        <xdr:to>
          <xdr:col>6</xdr:col>
          <xdr:colOff>857250</xdr:colOff>
          <xdr:row>24</xdr:row>
          <xdr:rowOff>28575</xdr:rowOff>
        </xdr:to>
        <xdr:sp macro="" textlink="">
          <xdr:nvSpPr>
            <xdr:cNvPr id="21973" name="Object 469" hidden="1">
              <a:extLst>
                <a:ext uri="{63B3BB69-23CF-44E3-9099-C40C66FF867C}">
                  <a14:compatExt spid="_x0000_s219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84</xdr:row>
          <xdr:rowOff>180975</xdr:rowOff>
        </xdr:from>
        <xdr:to>
          <xdr:col>2</xdr:col>
          <xdr:colOff>752475</xdr:colOff>
          <xdr:row>88</xdr:row>
          <xdr:rowOff>57150</xdr:rowOff>
        </xdr:to>
        <xdr:sp macro="" textlink="">
          <xdr:nvSpPr>
            <xdr:cNvPr id="21974" name="Object 470" hidden="1">
              <a:extLst>
                <a:ext uri="{63B3BB69-23CF-44E3-9099-C40C66FF867C}">
                  <a14:compatExt spid="_x0000_s219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571500</xdr:colOff>
          <xdr:row>134</xdr:row>
          <xdr:rowOff>76200</xdr:rowOff>
        </xdr:from>
        <xdr:to>
          <xdr:col>4</xdr:col>
          <xdr:colOff>466725</xdr:colOff>
          <xdr:row>136</xdr:row>
          <xdr:rowOff>66675</xdr:rowOff>
        </xdr:to>
        <xdr:sp macro="" textlink="">
          <xdr:nvSpPr>
            <xdr:cNvPr id="21975" name="Object 471" hidden="1">
              <a:extLst>
                <a:ext uri="{63B3BB69-23CF-44E3-9099-C40C66FF867C}">
                  <a14:compatExt spid="_x0000_s219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914400</xdr:colOff>
          <xdr:row>88</xdr:row>
          <xdr:rowOff>123825</xdr:rowOff>
        </xdr:from>
        <xdr:to>
          <xdr:col>2</xdr:col>
          <xdr:colOff>771525</xdr:colOff>
          <xdr:row>92</xdr:row>
          <xdr:rowOff>47625</xdr:rowOff>
        </xdr:to>
        <xdr:sp macro="" textlink="">
          <xdr:nvSpPr>
            <xdr:cNvPr id="21976" name="Object 472" hidden="1">
              <a:extLst>
                <a:ext uri="{63B3BB69-23CF-44E3-9099-C40C66FF867C}">
                  <a14:compatExt spid="_x0000_s219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77</xdr:row>
          <xdr:rowOff>66675</xdr:rowOff>
        </xdr:from>
        <xdr:to>
          <xdr:col>2</xdr:col>
          <xdr:colOff>800100</xdr:colOff>
          <xdr:row>79</xdr:row>
          <xdr:rowOff>161925</xdr:rowOff>
        </xdr:to>
        <xdr:sp macro="" textlink="">
          <xdr:nvSpPr>
            <xdr:cNvPr id="21977" name="Object 473" hidden="1">
              <a:extLst>
                <a:ext uri="{63B3BB69-23CF-44E3-9099-C40C66FF867C}">
                  <a14:compatExt spid="_x0000_s219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81</xdr:row>
          <xdr:rowOff>38100</xdr:rowOff>
        </xdr:from>
        <xdr:to>
          <xdr:col>2</xdr:col>
          <xdr:colOff>800100</xdr:colOff>
          <xdr:row>83</xdr:row>
          <xdr:rowOff>180975</xdr:rowOff>
        </xdr:to>
        <xdr:sp macro="" textlink="">
          <xdr:nvSpPr>
            <xdr:cNvPr id="21978" name="Object 474" hidden="1">
              <a:extLst>
                <a:ext uri="{63B3BB69-23CF-44E3-9099-C40C66FF867C}">
                  <a14:compatExt spid="_x0000_s219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72</xdr:row>
          <xdr:rowOff>104775</xdr:rowOff>
        </xdr:from>
        <xdr:to>
          <xdr:col>16</xdr:col>
          <xdr:colOff>714375</xdr:colOff>
          <xdr:row>85</xdr:row>
          <xdr:rowOff>0</xdr:rowOff>
        </xdr:to>
        <xdr:sp macro="" textlink="">
          <xdr:nvSpPr>
            <xdr:cNvPr id="21979" name="Object 475" hidden="1">
              <a:extLst>
                <a:ext uri="{63B3BB69-23CF-44E3-9099-C40C66FF867C}">
                  <a14:compatExt spid="_x0000_s219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571500</xdr:colOff>
          <xdr:row>134</xdr:row>
          <xdr:rowOff>76200</xdr:rowOff>
        </xdr:from>
        <xdr:to>
          <xdr:col>23</xdr:col>
          <xdr:colOff>9525</xdr:colOff>
          <xdr:row>137</xdr:row>
          <xdr:rowOff>9525</xdr:rowOff>
        </xdr:to>
        <xdr:sp macro="" textlink="">
          <xdr:nvSpPr>
            <xdr:cNvPr id="21980" name="Object 476" hidden="1">
              <a:extLst>
                <a:ext uri="{63B3BB69-23CF-44E3-9099-C40C66FF867C}">
                  <a14:compatExt spid="_x0000_s219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57150</xdr:colOff>
          <xdr:row>71</xdr:row>
          <xdr:rowOff>123825</xdr:rowOff>
        </xdr:from>
        <xdr:to>
          <xdr:col>6</xdr:col>
          <xdr:colOff>790575</xdr:colOff>
          <xdr:row>73</xdr:row>
          <xdr:rowOff>85725</xdr:rowOff>
        </xdr:to>
        <xdr:sp macro="" textlink="">
          <xdr:nvSpPr>
            <xdr:cNvPr id="21981" name="Object 477" hidden="1">
              <a:extLst>
                <a:ext uri="{63B3BB69-23CF-44E3-9099-C40C66FF867C}">
                  <a14:compatExt spid="_x0000_s219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523875</xdr:colOff>
          <xdr:row>79</xdr:row>
          <xdr:rowOff>19050</xdr:rowOff>
        </xdr:from>
        <xdr:to>
          <xdr:col>6</xdr:col>
          <xdr:colOff>857250</xdr:colOff>
          <xdr:row>82</xdr:row>
          <xdr:rowOff>28575</xdr:rowOff>
        </xdr:to>
        <xdr:sp macro="" textlink="">
          <xdr:nvSpPr>
            <xdr:cNvPr id="21982" name="Object 478" hidden="1">
              <a:extLst>
                <a:ext uri="{63B3BB69-23CF-44E3-9099-C40C66FF867C}">
                  <a14:compatExt spid="_x0000_s219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571500</xdr:colOff>
          <xdr:row>73</xdr:row>
          <xdr:rowOff>28575</xdr:rowOff>
        </xdr:from>
        <xdr:to>
          <xdr:col>7</xdr:col>
          <xdr:colOff>19050</xdr:colOff>
          <xdr:row>76</xdr:row>
          <xdr:rowOff>28575</xdr:rowOff>
        </xdr:to>
        <xdr:sp macro="" textlink="">
          <xdr:nvSpPr>
            <xdr:cNvPr id="21983" name="Object 479" hidden="1">
              <a:extLst>
                <a:ext uri="{63B3BB69-23CF-44E3-9099-C40C66FF867C}">
                  <a14:compatExt spid="_x0000_s219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304800</xdr:colOff>
          <xdr:row>76</xdr:row>
          <xdr:rowOff>38100</xdr:rowOff>
        </xdr:from>
        <xdr:to>
          <xdr:col>6</xdr:col>
          <xdr:colOff>857250</xdr:colOff>
          <xdr:row>79</xdr:row>
          <xdr:rowOff>28575</xdr:rowOff>
        </xdr:to>
        <xdr:sp macro="" textlink="">
          <xdr:nvSpPr>
            <xdr:cNvPr id="21984" name="Object 480" hidden="1">
              <a:extLst>
                <a:ext uri="{63B3BB69-23CF-44E3-9099-C40C66FF867C}">
                  <a14:compatExt spid="_x0000_s219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154</xdr:row>
          <xdr:rowOff>180975</xdr:rowOff>
        </xdr:from>
        <xdr:to>
          <xdr:col>2</xdr:col>
          <xdr:colOff>752475</xdr:colOff>
          <xdr:row>158</xdr:row>
          <xdr:rowOff>57150</xdr:rowOff>
        </xdr:to>
        <xdr:sp macro="" textlink="">
          <xdr:nvSpPr>
            <xdr:cNvPr id="21985" name="Object 481" hidden="1">
              <a:extLst>
                <a:ext uri="{63B3BB69-23CF-44E3-9099-C40C66FF867C}">
                  <a14:compatExt spid="_x0000_s2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914400</xdr:colOff>
          <xdr:row>158</xdr:row>
          <xdr:rowOff>123825</xdr:rowOff>
        </xdr:from>
        <xdr:to>
          <xdr:col>2</xdr:col>
          <xdr:colOff>771525</xdr:colOff>
          <xdr:row>162</xdr:row>
          <xdr:rowOff>47625</xdr:rowOff>
        </xdr:to>
        <xdr:sp macro="" textlink="">
          <xdr:nvSpPr>
            <xdr:cNvPr id="21986" name="Object 482" hidden="1">
              <a:extLst>
                <a:ext uri="{63B3BB69-23CF-44E3-9099-C40C66FF867C}">
                  <a14:compatExt spid="_x0000_s219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147</xdr:row>
          <xdr:rowOff>66675</xdr:rowOff>
        </xdr:from>
        <xdr:to>
          <xdr:col>2</xdr:col>
          <xdr:colOff>800100</xdr:colOff>
          <xdr:row>149</xdr:row>
          <xdr:rowOff>161925</xdr:rowOff>
        </xdr:to>
        <xdr:sp macro="" textlink="">
          <xdr:nvSpPr>
            <xdr:cNvPr id="21987" name="Object 483" hidden="1">
              <a:extLst>
                <a:ext uri="{63B3BB69-23CF-44E3-9099-C40C66FF867C}">
                  <a14:compatExt spid="_x0000_s219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151</xdr:row>
          <xdr:rowOff>38100</xdr:rowOff>
        </xdr:from>
        <xdr:to>
          <xdr:col>2</xdr:col>
          <xdr:colOff>800100</xdr:colOff>
          <xdr:row>153</xdr:row>
          <xdr:rowOff>180975</xdr:rowOff>
        </xdr:to>
        <xdr:sp macro="" textlink="">
          <xdr:nvSpPr>
            <xdr:cNvPr id="21988" name="Object 484" hidden="1">
              <a:extLst>
                <a:ext uri="{63B3BB69-23CF-44E3-9099-C40C66FF867C}">
                  <a14:compatExt spid="_x0000_s219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142</xdr:row>
          <xdr:rowOff>104775</xdr:rowOff>
        </xdr:from>
        <xdr:to>
          <xdr:col>16</xdr:col>
          <xdr:colOff>714375</xdr:colOff>
          <xdr:row>155</xdr:row>
          <xdr:rowOff>0</xdr:rowOff>
        </xdr:to>
        <xdr:sp macro="" textlink="">
          <xdr:nvSpPr>
            <xdr:cNvPr id="21989" name="Object 485" hidden="1">
              <a:extLst>
                <a:ext uri="{63B3BB69-23CF-44E3-9099-C40C66FF867C}">
                  <a14:compatExt spid="_x0000_s219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57150</xdr:colOff>
          <xdr:row>141</xdr:row>
          <xdr:rowOff>123825</xdr:rowOff>
        </xdr:from>
        <xdr:to>
          <xdr:col>6</xdr:col>
          <xdr:colOff>790575</xdr:colOff>
          <xdr:row>143</xdr:row>
          <xdr:rowOff>85725</xdr:rowOff>
        </xdr:to>
        <xdr:sp macro="" textlink="">
          <xdr:nvSpPr>
            <xdr:cNvPr id="21990" name="Object 486" hidden="1">
              <a:extLst>
                <a:ext uri="{63B3BB69-23CF-44E3-9099-C40C66FF867C}">
                  <a14:compatExt spid="_x0000_s219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523875</xdr:colOff>
          <xdr:row>149</xdr:row>
          <xdr:rowOff>19050</xdr:rowOff>
        </xdr:from>
        <xdr:to>
          <xdr:col>6</xdr:col>
          <xdr:colOff>857250</xdr:colOff>
          <xdr:row>152</xdr:row>
          <xdr:rowOff>28575</xdr:rowOff>
        </xdr:to>
        <xdr:sp macro="" textlink="">
          <xdr:nvSpPr>
            <xdr:cNvPr id="21991" name="Object 487" hidden="1">
              <a:extLst>
                <a:ext uri="{63B3BB69-23CF-44E3-9099-C40C66FF867C}">
                  <a14:compatExt spid="_x0000_s219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571500</xdr:colOff>
          <xdr:row>143</xdr:row>
          <xdr:rowOff>28575</xdr:rowOff>
        </xdr:from>
        <xdr:to>
          <xdr:col>7</xdr:col>
          <xdr:colOff>19050</xdr:colOff>
          <xdr:row>146</xdr:row>
          <xdr:rowOff>28575</xdr:rowOff>
        </xdr:to>
        <xdr:sp macro="" textlink="">
          <xdr:nvSpPr>
            <xdr:cNvPr id="21992" name="Object 488" hidden="1">
              <a:extLst>
                <a:ext uri="{63B3BB69-23CF-44E3-9099-C40C66FF867C}">
                  <a14:compatExt spid="_x0000_s219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304800</xdr:colOff>
          <xdr:row>146</xdr:row>
          <xdr:rowOff>38100</xdr:rowOff>
        </xdr:from>
        <xdr:to>
          <xdr:col>6</xdr:col>
          <xdr:colOff>857250</xdr:colOff>
          <xdr:row>149</xdr:row>
          <xdr:rowOff>28575</xdr:rowOff>
        </xdr:to>
        <xdr:sp macro="" textlink="">
          <xdr:nvSpPr>
            <xdr:cNvPr id="21993" name="Object 489" hidden="1">
              <a:extLst>
                <a:ext uri="{63B3BB69-23CF-44E3-9099-C40C66FF867C}">
                  <a14:compatExt spid="_x0000_s21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533400</xdr:colOff>
          <xdr:row>220</xdr:row>
          <xdr:rowOff>95250</xdr:rowOff>
        </xdr:from>
        <xdr:to>
          <xdr:col>4</xdr:col>
          <xdr:colOff>428625</xdr:colOff>
          <xdr:row>222</xdr:row>
          <xdr:rowOff>85725</xdr:rowOff>
        </xdr:to>
        <xdr:sp macro="" textlink="">
          <xdr:nvSpPr>
            <xdr:cNvPr id="21994" name="Object 490" hidden="1">
              <a:extLst>
                <a:ext uri="{63B3BB69-23CF-44E3-9099-C40C66FF867C}">
                  <a14:compatExt spid="_x0000_s219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241</xdr:row>
          <xdr:rowOff>180975</xdr:rowOff>
        </xdr:from>
        <xdr:to>
          <xdr:col>2</xdr:col>
          <xdr:colOff>752475</xdr:colOff>
          <xdr:row>245</xdr:row>
          <xdr:rowOff>57150</xdr:rowOff>
        </xdr:to>
        <xdr:sp macro="" textlink="">
          <xdr:nvSpPr>
            <xdr:cNvPr id="21995" name="Object 491" hidden="1">
              <a:extLst>
                <a:ext uri="{63B3BB69-23CF-44E3-9099-C40C66FF867C}">
                  <a14:compatExt spid="_x0000_s219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914400</xdr:colOff>
          <xdr:row>245</xdr:row>
          <xdr:rowOff>123825</xdr:rowOff>
        </xdr:from>
        <xdr:to>
          <xdr:col>2</xdr:col>
          <xdr:colOff>771525</xdr:colOff>
          <xdr:row>249</xdr:row>
          <xdr:rowOff>47625</xdr:rowOff>
        </xdr:to>
        <xdr:sp macro="" textlink="">
          <xdr:nvSpPr>
            <xdr:cNvPr id="21996" name="Object 492" hidden="1">
              <a:extLst>
                <a:ext uri="{63B3BB69-23CF-44E3-9099-C40C66FF867C}">
                  <a14:compatExt spid="_x0000_s219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234</xdr:row>
          <xdr:rowOff>66675</xdr:rowOff>
        </xdr:from>
        <xdr:to>
          <xdr:col>2</xdr:col>
          <xdr:colOff>800100</xdr:colOff>
          <xdr:row>236</xdr:row>
          <xdr:rowOff>161925</xdr:rowOff>
        </xdr:to>
        <xdr:sp macro="" textlink="">
          <xdr:nvSpPr>
            <xdr:cNvPr id="21997" name="Object 493" hidden="1">
              <a:extLst>
                <a:ext uri="{63B3BB69-23CF-44E3-9099-C40C66FF867C}">
                  <a14:compatExt spid="_x0000_s219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238</xdr:row>
          <xdr:rowOff>38100</xdr:rowOff>
        </xdr:from>
        <xdr:to>
          <xdr:col>2</xdr:col>
          <xdr:colOff>800100</xdr:colOff>
          <xdr:row>240</xdr:row>
          <xdr:rowOff>180975</xdr:rowOff>
        </xdr:to>
        <xdr:sp macro="" textlink="">
          <xdr:nvSpPr>
            <xdr:cNvPr id="21998" name="Object 494" hidden="1">
              <a:extLst>
                <a:ext uri="{63B3BB69-23CF-44E3-9099-C40C66FF867C}">
                  <a14:compatExt spid="_x0000_s219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229</xdr:row>
          <xdr:rowOff>104775</xdr:rowOff>
        </xdr:from>
        <xdr:to>
          <xdr:col>16</xdr:col>
          <xdr:colOff>714375</xdr:colOff>
          <xdr:row>242</xdr:row>
          <xdr:rowOff>0</xdr:rowOff>
        </xdr:to>
        <xdr:sp macro="" textlink="">
          <xdr:nvSpPr>
            <xdr:cNvPr id="21999" name="Object 495" hidden="1">
              <a:extLst>
                <a:ext uri="{63B3BB69-23CF-44E3-9099-C40C66FF867C}">
                  <a14:compatExt spid="_x0000_s219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57150</xdr:colOff>
          <xdr:row>228</xdr:row>
          <xdr:rowOff>123825</xdr:rowOff>
        </xdr:from>
        <xdr:to>
          <xdr:col>6</xdr:col>
          <xdr:colOff>790575</xdr:colOff>
          <xdr:row>230</xdr:row>
          <xdr:rowOff>85725</xdr:rowOff>
        </xdr:to>
        <xdr:sp macro="" textlink="">
          <xdr:nvSpPr>
            <xdr:cNvPr id="22000" name="Object 496" hidden="1">
              <a:extLst>
                <a:ext uri="{63B3BB69-23CF-44E3-9099-C40C66FF867C}">
                  <a14:compatExt spid="_x0000_s220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523875</xdr:colOff>
          <xdr:row>236</xdr:row>
          <xdr:rowOff>19050</xdr:rowOff>
        </xdr:from>
        <xdr:to>
          <xdr:col>6</xdr:col>
          <xdr:colOff>857250</xdr:colOff>
          <xdr:row>239</xdr:row>
          <xdr:rowOff>28575</xdr:rowOff>
        </xdr:to>
        <xdr:sp macro="" textlink="">
          <xdr:nvSpPr>
            <xdr:cNvPr id="22001" name="Object 497" hidden="1">
              <a:extLst>
                <a:ext uri="{63B3BB69-23CF-44E3-9099-C40C66FF867C}">
                  <a14:compatExt spid="_x0000_s22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571500</xdr:colOff>
          <xdr:row>230</xdr:row>
          <xdr:rowOff>28575</xdr:rowOff>
        </xdr:from>
        <xdr:to>
          <xdr:col>7</xdr:col>
          <xdr:colOff>19050</xdr:colOff>
          <xdr:row>233</xdr:row>
          <xdr:rowOff>28575</xdr:rowOff>
        </xdr:to>
        <xdr:sp macro="" textlink="">
          <xdr:nvSpPr>
            <xdr:cNvPr id="22002" name="Object 498" hidden="1">
              <a:extLst>
                <a:ext uri="{63B3BB69-23CF-44E3-9099-C40C66FF867C}">
                  <a14:compatExt spid="_x0000_s22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304800</xdr:colOff>
          <xdr:row>233</xdr:row>
          <xdr:rowOff>38100</xdr:rowOff>
        </xdr:from>
        <xdr:to>
          <xdr:col>6</xdr:col>
          <xdr:colOff>857250</xdr:colOff>
          <xdr:row>236</xdr:row>
          <xdr:rowOff>28575</xdr:rowOff>
        </xdr:to>
        <xdr:sp macro="" textlink="">
          <xdr:nvSpPr>
            <xdr:cNvPr id="22003" name="Object 499" hidden="1">
              <a:extLst>
                <a:ext uri="{63B3BB69-23CF-44E3-9099-C40C66FF867C}">
                  <a14:compatExt spid="_x0000_s220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400050</xdr:colOff>
      <xdr:row>4</xdr:row>
      <xdr:rowOff>123825</xdr:rowOff>
    </xdr:from>
    <xdr:to>
      <xdr:col>7</xdr:col>
      <xdr:colOff>895350</xdr:colOff>
      <xdr:row>11</xdr:row>
      <xdr:rowOff>111760</xdr:rowOff>
    </xdr:to>
    <xdr:pic>
      <xdr:nvPicPr>
        <xdr:cNvPr id="44" name="Image 43"/>
        <xdr:cNvPicPr/>
      </xdr:nvPicPr>
      <xdr:blipFill rotWithShape="1">
        <a:blip xmlns:r="http://schemas.openxmlformats.org/officeDocument/2006/relationships" r:embed="rId1"/>
        <a:srcRect l="30406" t="53852" r="29893" b="29902"/>
        <a:stretch/>
      </xdr:blipFill>
      <xdr:spPr bwMode="auto">
        <a:xfrm>
          <a:off x="1524000" y="981075"/>
          <a:ext cx="5743575" cy="132143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552450</xdr:colOff>
      <xdr:row>14</xdr:row>
      <xdr:rowOff>38100</xdr:rowOff>
    </xdr:from>
    <xdr:to>
      <xdr:col>14</xdr:col>
      <xdr:colOff>302260</xdr:colOff>
      <xdr:row>17</xdr:row>
      <xdr:rowOff>99695</xdr:rowOff>
    </xdr:to>
    <xdr:pic>
      <xdr:nvPicPr>
        <xdr:cNvPr id="6" name="Image 5"/>
        <xdr:cNvPicPr/>
      </xdr:nvPicPr>
      <xdr:blipFill rotWithShape="1">
        <a:blip xmlns:r="http://schemas.openxmlformats.org/officeDocument/2006/relationships" r:embed="rId1"/>
        <a:srcRect l="29945" t="53266" r="25896" b="33318"/>
        <a:stretch/>
      </xdr:blipFill>
      <xdr:spPr bwMode="auto">
        <a:xfrm>
          <a:off x="7829550" y="2800350"/>
          <a:ext cx="4321810" cy="72834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304800</xdr:colOff>
          <xdr:row>23</xdr:row>
          <xdr:rowOff>133350</xdr:rowOff>
        </xdr:from>
        <xdr:to>
          <xdr:col>15</xdr:col>
          <xdr:colOff>0</xdr:colOff>
          <xdr:row>36</xdr:row>
          <xdr:rowOff>0</xdr:rowOff>
        </xdr:to>
        <xdr:sp macro="" textlink="">
          <xdr:nvSpPr>
            <xdr:cNvPr id="27672" name="Object 24" hidden="1">
              <a:extLst>
                <a:ext uri="{63B3BB69-23CF-44E3-9099-C40C66FF867C}">
                  <a14:compatExt spid="_x0000_s276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30</xdr:row>
          <xdr:rowOff>180975</xdr:rowOff>
        </xdr:from>
        <xdr:to>
          <xdr:col>3</xdr:col>
          <xdr:colOff>752475</xdr:colOff>
          <xdr:row>34</xdr:row>
          <xdr:rowOff>57150</xdr:rowOff>
        </xdr:to>
        <xdr:sp macro="" textlink="">
          <xdr:nvSpPr>
            <xdr:cNvPr id="27673" name="Object 25" hidden="1">
              <a:extLst>
                <a:ext uri="{63B3BB69-23CF-44E3-9099-C40C66FF867C}">
                  <a14:compatExt spid="_x0000_s27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914400</xdr:colOff>
          <xdr:row>34</xdr:row>
          <xdr:rowOff>123825</xdr:rowOff>
        </xdr:from>
        <xdr:to>
          <xdr:col>3</xdr:col>
          <xdr:colOff>771525</xdr:colOff>
          <xdr:row>38</xdr:row>
          <xdr:rowOff>47625</xdr:rowOff>
        </xdr:to>
        <xdr:sp macro="" textlink="">
          <xdr:nvSpPr>
            <xdr:cNvPr id="27674" name="Object 26" hidden="1">
              <a:extLst>
                <a:ext uri="{63B3BB69-23CF-44E3-9099-C40C66FF867C}">
                  <a14:compatExt spid="_x0000_s276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76200</xdr:colOff>
          <xdr:row>23</xdr:row>
          <xdr:rowOff>66675</xdr:rowOff>
        </xdr:from>
        <xdr:to>
          <xdr:col>3</xdr:col>
          <xdr:colOff>800100</xdr:colOff>
          <xdr:row>25</xdr:row>
          <xdr:rowOff>161925</xdr:rowOff>
        </xdr:to>
        <xdr:sp macro="" textlink="">
          <xdr:nvSpPr>
            <xdr:cNvPr id="27675" name="Object 27" hidden="1">
              <a:extLst>
                <a:ext uri="{63B3BB69-23CF-44E3-9099-C40C66FF867C}">
                  <a14:compatExt spid="_x0000_s27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180975</xdr:colOff>
          <xdr:row>27</xdr:row>
          <xdr:rowOff>38100</xdr:rowOff>
        </xdr:from>
        <xdr:to>
          <xdr:col>4</xdr:col>
          <xdr:colOff>0</xdr:colOff>
          <xdr:row>29</xdr:row>
          <xdr:rowOff>171450</xdr:rowOff>
        </xdr:to>
        <xdr:sp macro="" textlink="">
          <xdr:nvSpPr>
            <xdr:cNvPr id="27676" name="Object 28" hidden="1">
              <a:extLst>
                <a:ext uri="{63B3BB69-23CF-44E3-9099-C40C66FF867C}">
                  <a14:compatExt spid="_x0000_s27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228600</xdr:colOff>
          <xdr:row>30</xdr:row>
          <xdr:rowOff>76200</xdr:rowOff>
        </xdr:from>
        <xdr:to>
          <xdr:col>6</xdr:col>
          <xdr:colOff>838200</xdr:colOff>
          <xdr:row>32</xdr:row>
          <xdr:rowOff>161925</xdr:rowOff>
        </xdr:to>
        <xdr:sp macro="" textlink="">
          <xdr:nvSpPr>
            <xdr:cNvPr id="27677" name="Object 29" hidden="1">
              <a:extLst>
                <a:ext uri="{63B3BB69-23CF-44E3-9099-C40C66FF867C}">
                  <a14:compatExt spid="_x0000_s276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495300</xdr:colOff>
          <xdr:row>21</xdr:row>
          <xdr:rowOff>114300</xdr:rowOff>
        </xdr:from>
        <xdr:to>
          <xdr:col>6</xdr:col>
          <xdr:colOff>828675</xdr:colOff>
          <xdr:row>23</xdr:row>
          <xdr:rowOff>76200</xdr:rowOff>
        </xdr:to>
        <xdr:sp macro="" textlink="">
          <xdr:nvSpPr>
            <xdr:cNvPr id="27678" name="Object 30" hidden="1">
              <a:extLst>
                <a:ext uri="{63B3BB69-23CF-44E3-9099-C40C66FF867C}">
                  <a14:compatExt spid="_x0000_s276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819150</xdr:colOff>
          <xdr:row>23</xdr:row>
          <xdr:rowOff>180975</xdr:rowOff>
        </xdr:from>
        <xdr:to>
          <xdr:col>6</xdr:col>
          <xdr:colOff>847725</xdr:colOff>
          <xdr:row>27</xdr:row>
          <xdr:rowOff>9525</xdr:rowOff>
        </xdr:to>
        <xdr:sp macro="" textlink="">
          <xdr:nvSpPr>
            <xdr:cNvPr id="27679" name="Object 31" hidden="1">
              <a:extLst>
                <a:ext uri="{63B3BB69-23CF-44E3-9099-C40C66FF867C}">
                  <a14:compatExt spid="_x0000_s27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104775</xdr:colOff>
          <xdr:row>27</xdr:row>
          <xdr:rowOff>47625</xdr:rowOff>
        </xdr:from>
        <xdr:to>
          <xdr:col>6</xdr:col>
          <xdr:colOff>828675</xdr:colOff>
          <xdr:row>29</xdr:row>
          <xdr:rowOff>180975</xdr:rowOff>
        </xdr:to>
        <xdr:sp macro="" textlink="">
          <xdr:nvSpPr>
            <xdr:cNvPr id="27680" name="Object 32" hidden="1">
              <a:extLst>
                <a:ext uri="{63B3BB69-23CF-44E3-9099-C40C66FF867C}">
                  <a14:compatExt spid="_x0000_s27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8</xdr:col>
      <xdr:colOff>628650</xdr:colOff>
      <xdr:row>70</xdr:row>
      <xdr:rowOff>66675</xdr:rowOff>
    </xdr:from>
    <xdr:to>
      <xdr:col>14</xdr:col>
      <xdr:colOff>378460</xdr:colOff>
      <xdr:row>73</xdr:row>
      <xdr:rowOff>194945</xdr:rowOff>
    </xdr:to>
    <xdr:pic>
      <xdr:nvPicPr>
        <xdr:cNvPr id="32" name="Image 31"/>
        <xdr:cNvPicPr/>
      </xdr:nvPicPr>
      <xdr:blipFill rotWithShape="1">
        <a:blip xmlns:r="http://schemas.openxmlformats.org/officeDocument/2006/relationships" r:embed="rId1"/>
        <a:srcRect l="29945" t="53266" r="25896" b="33318"/>
        <a:stretch/>
      </xdr:blipFill>
      <xdr:spPr bwMode="auto">
        <a:xfrm>
          <a:off x="6724650" y="13211175"/>
          <a:ext cx="4321810" cy="74739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304800</xdr:colOff>
          <xdr:row>80</xdr:row>
          <xdr:rowOff>133350</xdr:rowOff>
        </xdr:from>
        <xdr:to>
          <xdr:col>15</xdr:col>
          <xdr:colOff>0</xdr:colOff>
          <xdr:row>93</xdr:row>
          <xdr:rowOff>0</xdr:rowOff>
        </xdr:to>
        <xdr:sp macro="" textlink="">
          <xdr:nvSpPr>
            <xdr:cNvPr id="27681" name="Object 33" hidden="1">
              <a:extLst>
                <a:ext uri="{63B3BB69-23CF-44E3-9099-C40C66FF867C}">
                  <a14:compatExt spid="_x0000_s27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87</xdr:row>
          <xdr:rowOff>180975</xdr:rowOff>
        </xdr:from>
        <xdr:to>
          <xdr:col>3</xdr:col>
          <xdr:colOff>752475</xdr:colOff>
          <xdr:row>91</xdr:row>
          <xdr:rowOff>57150</xdr:rowOff>
        </xdr:to>
        <xdr:sp macro="" textlink="">
          <xdr:nvSpPr>
            <xdr:cNvPr id="27682" name="Object 34" hidden="1">
              <a:extLst>
                <a:ext uri="{63B3BB69-23CF-44E3-9099-C40C66FF867C}">
                  <a14:compatExt spid="_x0000_s27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914400</xdr:colOff>
          <xdr:row>91</xdr:row>
          <xdr:rowOff>123825</xdr:rowOff>
        </xdr:from>
        <xdr:to>
          <xdr:col>3</xdr:col>
          <xdr:colOff>771525</xdr:colOff>
          <xdr:row>95</xdr:row>
          <xdr:rowOff>47625</xdr:rowOff>
        </xdr:to>
        <xdr:sp macro="" textlink="">
          <xdr:nvSpPr>
            <xdr:cNvPr id="27683" name="Object 35" hidden="1">
              <a:extLst>
                <a:ext uri="{63B3BB69-23CF-44E3-9099-C40C66FF867C}">
                  <a14:compatExt spid="_x0000_s27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76200</xdr:colOff>
          <xdr:row>80</xdr:row>
          <xdr:rowOff>66675</xdr:rowOff>
        </xdr:from>
        <xdr:to>
          <xdr:col>3</xdr:col>
          <xdr:colOff>800100</xdr:colOff>
          <xdr:row>82</xdr:row>
          <xdr:rowOff>161925</xdr:rowOff>
        </xdr:to>
        <xdr:sp macro="" textlink="">
          <xdr:nvSpPr>
            <xdr:cNvPr id="27684" name="Object 36" hidden="1">
              <a:extLst>
                <a:ext uri="{63B3BB69-23CF-44E3-9099-C40C66FF867C}">
                  <a14:compatExt spid="_x0000_s276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180975</xdr:colOff>
          <xdr:row>84</xdr:row>
          <xdr:rowOff>38100</xdr:rowOff>
        </xdr:from>
        <xdr:to>
          <xdr:col>4</xdr:col>
          <xdr:colOff>0</xdr:colOff>
          <xdr:row>86</xdr:row>
          <xdr:rowOff>171450</xdr:rowOff>
        </xdr:to>
        <xdr:sp macro="" textlink="">
          <xdr:nvSpPr>
            <xdr:cNvPr id="27685" name="Object 37" hidden="1">
              <a:extLst>
                <a:ext uri="{63B3BB69-23CF-44E3-9099-C40C66FF867C}">
                  <a14:compatExt spid="_x0000_s276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228600</xdr:colOff>
          <xdr:row>87</xdr:row>
          <xdr:rowOff>76200</xdr:rowOff>
        </xdr:from>
        <xdr:to>
          <xdr:col>6</xdr:col>
          <xdr:colOff>838200</xdr:colOff>
          <xdr:row>89</xdr:row>
          <xdr:rowOff>161925</xdr:rowOff>
        </xdr:to>
        <xdr:sp macro="" textlink="">
          <xdr:nvSpPr>
            <xdr:cNvPr id="27686" name="Object 38" hidden="1">
              <a:extLst>
                <a:ext uri="{63B3BB69-23CF-44E3-9099-C40C66FF867C}">
                  <a14:compatExt spid="_x0000_s276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495300</xdr:colOff>
          <xdr:row>78</xdr:row>
          <xdr:rowOff>114300</xdr:rowOff>
        </xdr:from>
        <xdr:to>
          <xdr:col>6</xdr:col>
          <xdr:colOff>828675</xdr:colOff>
          <xdr:row>80</xdr:row>
          <xdr:rowOff>76200</xdr:rowOff>
        </xdr:to>
        <xdr:sp macro="" textlink="">
          <xdr:nvSpPr>
            <xdr:cNvPr id="27687" name="Object 39" hidden="1">
              <a:extLst>
                <a:ext uri="{63B3BB69-23CF-44E3-9099-C40C66FF867C}">
                  <a14:compatExt spid="_x0000_s276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819150</xdr:colOff>
          <xdr:row>80</xdr:row>
          <xdr:rowOff>180975</xdr:rowOff>
        </xdr:from>
        <xdr:to>
          <xdr:col>6</xdr:col>
          <xdr:colOff>847725</xdr:colOff>
          <xdr:row>84</xdr:row>
          <xdr:rowOff>9525</xdr:rowOff>
        </xdr:to>
        <xdr:sp macro="" textlink="">
          <xdr:nvSpPr>
            <xdr:cNvPr id="27688" name="Object 40" hidden="1">
              <a:extLst>
                <a:ext uri="{63B3BB69-23CF-44E3-9099-C40C66FF867C}">
                  <a14:compatExt spid="_x0000_s276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104775</xdr:colOff>
          <xdr:row>84</xdr:row>
          <xdr:rowOff>47625</xdr:rowOff>
        </xdr:from>
        <xdr:to>
          <xdr:col>6</xdr:col>
          <xdr:colOff>828675</xdr:colOff>
          <xdr:row>86</xdr:row>
          <xdr:rowOff>180975</xdr:rowOff>
        </xdr:to>
        <xdr:sp macro="" textlink="">
          <xdr:nvSpPr>
            <xdr:cNvPr id="27689" name="Object 41" hidden="1">
              <a:extLst>
                <a:ext uri="{63B3BB69-23CF-44E3-9099-C40C66FF867C}">
                  <a14:compatExt spid="_x0000_s276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8</xdr:col>
      <xdr:colOff>628650</xdr:colOff>
      <xdr:row>140</xdr:row>
      <xdr:rowOff>66675</xdr:rowOff>
    </xdr:from>
    <xdr:to>
      <xdr:col>14</xdr:col>
      <xdr:colOff>378460</xdr:colOff>
      <xdr:row>143</xdr:row>
      <xdr:rowOff>147320</xdr:rowOff>
    </xdr:to>
    <xdr:pic>
      <xdr:nvPicPr>
        <xdr:cNvPr id="42" name="Image 41"/>
        <xdr:cNvPicPr/>
      </xdr:nvPicPr>
      <xdr:blipFill rotWithShape="1">
        <a:blip xmlns:r="http://schemas.openxmlformats.org/officeDocument/2006/relationships" r:embed="rId1"/>
        <a:srcRect l="29945" t="53266" r="25896" b="33318"/>
        <a:stretch/>
      </xdr:blipFill>
      <xdr:spPr bwMode="auto">
        <a:xfrm>
          <a:off x="6724650" y="26546175"/>
          <a:ext cx="4321810" cy="74739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104775</xdr:colOff>
          <xdr:row>147</xdr:row>
          <xdr:rowOff>57150</xdr:rowOff>
        </xdr:from>
        <xdr:to>
          <xdr:col>14</xdr:col>
          <xdr:colOff>561975</xdr:colOff>
          <xdr:row>159</xdr:row>
          <xdr:rowOff>114300</xdr:rowOff>
        </xdr:to>
        <xdr:sp macro="" textlink="">
          <xdr:nvSpPr>
            <xdr:cNvPr id="27690" name="Object 42" hidden="1">
              <a:extLst>
                <a:ext uri="{63B3BB69-23CF-44E3-9099-C40C66FF867C}">
                  <a14:compatExt spid="_x0000_s276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157</xdr:row>
          <xdr:rowOff>180975</xdr:rowOff>
        </xdr:from>
        <xdr:to>
          <xdr:col>3</xdr:col>
          <xdr:colOff>752475</xdr:colOff>
          <xdr:row>161</xdr:row>
          <xdr:rowOff>57150</xdr:rowOff>
        </xdr:to>
        <xdr:sp macro="" textlink="">
          <xdr:nvSpPr>
            <xdr:cNvPr id="27691" name="Object 43" hidden="1">
              <a:extLst>
                <a:ext uri="{63B3BB69-23CF-44E3-9099-C40C66FF867C}">
                  <a14:compatExt spid="_x0000_s276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914400</xdr:colOff>
          <xdr:row>161</xdr:row>
          <xdr:rowOff>123825</xdr:rowOff>
        </xdr:from>
        <xdr:to>
          <xdr:col>3</xdr:col>
          <xdr:colOff>771525</xdr:colOff>
          <xdr:row>165</xdr:row>
          <xdr:rowOff>47625</xdr:rowOff>
        </xdr:to>
        <xdr:sp macro="" textlink="">
          <xdr:nvSpPr>
            <xdr:cNvPr id="27692" name="Object 44" hidden="1">
              <a:extLst>
                <a:ext uri="{63B3BB69-23CF-44E3-9099-C40C66FF867C}">
                  <a14:compatExt spid="_x0000_s276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76200</xdr:colOff>
          <xdr:row>150</xdr:row>
          <xdr:rowOff>66675</xdr:rowOff>
        </xdr:from>
        <xdr:to>
          <xdr:col>3</xdr:col>
          <xdr:colOff>800100</xdr:colOff>
          <xdr:row>152</xdr:row>
          <xdr:rowOff>161925</xdr:rowOff>
        </xdr:to>
        <xdr:sp macro="" textlink="">
          <xdr:nvSpPr>
            <xdr:cNvPr id="27693" name="Object 45" hidden="1">
              <a:extLst>
                <a:ext uri="{63B3BB69-23CF-44E3-9099-C40C66FF867C}">
                  <a14:compatExt spid="_x0000_s276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180975</xdr:colOff>
          <xdr:row>154</xdr:row>
          <xdr:rowOff>38100</xdr:rowOff>
        </xdr:from>
        <xdr:to>
          <xdr:col>4</xdr:col>
          <xdr:colOff>0</xdr:colOff>
          <xdr:row>156</xdr:row>
          <xdr:rowOff>171450</xdr:rowOff>
        </xdr:to>
        <xdr:sp macro="" textlink="">
          <xdr:nvSpPr>
            <xdr:cNvPr id="27694" name="Object 46" hidden="1">
              <a:extLst>
                <a:ext uri="{63B3BB69-23CF-44E3-9099-C40C66FF867C}">
                  <a14:compatExt spid="_x0000_s276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228600</xdr:colOff>
          <xdr:row>157</xdr:row>
          <xdr:rowOff>76200</xdr:rowOff>
        </xdr:from>
        <xdr:to>
          <xdr:col>6</xdr:col>
          <xdr:colOff>838200</xdr:colOff>
          <xdr:row>159</xdr:row>
          <xdr:rowOff>161925</xdr:rowOff>
        </xdr:to>
        <xdr:sp macro="" textlink="">
          <xdr:nvSpPr>
            <xdr:cNvPr id="27695" name="Object 47" hidden="1">
              <a:extLst>
                <a:ext uri="{63B3BB69-23CF-44E3-9099-C40C66FF867C}">
                  <a14:compatExt spid="_x0000_s276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495300</xdr:colOff>
          <xdr:row>148</xdr:row>
          <xdr:rowOff>114300</xdr:rowOff>
        </xdr:from>
        <xdr:to>
          <xdr:col>6</xdr:col>
          <xdr:colOff>828675</xdr:colOff>
          <xdr:row>150</xdr:row>
          <xdr:rowOff>76200</xdr:rowOff>
        </xdr:to>
        <xdr:sp macro="" textlink="">
          <xdr:nvSpPr>
            <xdr:cNvPr id="27696" name="Object 48" hidden="1">
              <a:extLst>
                <a:ext uri="{63B3BB69-23CF-44E3-9099-C40C66FF867C}">
                  <a14:compatExt spid="_x0000_s276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819150</xdr:colOff>
          <xdr:row>150</xdr:row>
          <xdr:rowOff>180975</xdr:rowOff>
        </xdr:from>
        <xdr:to>
          <xdr:col>6</xdr:col>
          <xdr:colOff>847725</xdr:colOff>
          <xdr:row>154</xdr:row>
          <xdr:rowOff>9525</xdr:rowOff>
        </xdr:to>
        <xdr:sp macro="" textlink="">
          <xdr:nvSpPr>
            <xdr:cNvPr id="27697" name="Object 49" hidden="1">
              <a:extLst>
                <a:ext uri="{63B3BB69-23CF-44E3-9099-C40C66FF867C}">
                  <a14:compatExt spid="_x0000_s27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104775</xdr:colOff>
          <xdr:row>154</xdr:row>
          <xdr:rowOff>47625</xdr:rowOff>
        </xdr:from>
        <xdr:to>
          <xdr:col>6</xdr:col>
          <xdr:colOff>828675</xdr:colOff>
          <xdr:row>156</xdr:row>
          <xdr:rowOff>180975</xdr:rowOff>
        </xdr:to>
        <xdr:sp macro="" textlink="">
          <xdr:nvSpPr>
            <xdr:cNvPr id="27698" name="Object 50" hidden="1">
              <a:extLst>
                <a:ext uri="{63B3BB69-23CF-44E3-9099-C40C66FF867C}">
                  <a14:compatExt spid="_x0000_s27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8</xdr:col>
      <xdr:colOff>628650</xdr:colOff>
      <xdr:row>231</xdr:row>
      <xdr:rowOff>66675</xdr:rowOff>
    </xdr:from>
    <xdr:to>
      <xdr:col>14</xdr:col>
      <xdr:colOff>378460</xdr:colOff>
      <xdr:row>234</xdr:row>
      <xdr:rowOff>147320</xdr:rowOff>
    </xdr:to>
    <xdr:pic>
      <xdr:nvPicPr>
        <xdr:cNvPr id="33" name="Image 32"/>
        <xdr:cNvPicPr/>
      </xdr:nvPicPr>
      <xdr:blipFill rotWithShape="1">
        <a:blip xmlns:r="http://schemas.openxmlformats.org/officeDocument/2006/relationships" r:embed="rId1"/>
        <a:srcRect l="29945" t="53266" r="25896" b="33318"/>
        <a:stretch/>
      </xdr:blipFill>
      <xdr:spPr bwMode="auto">
        <a:xfrm>
          <a:off x="6724650" y="43881675"/>
          <a:ext cx="4321810" cy="74739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85725</xdr:colOff>
          <xdr:row>238</xdr:row>
          <xdr:rowOff>19050</xdr:rowOff>
        </xdr:from>
        <xdr:to>
          <xdr:col>14</xdr:col>
          <xdr:colOff>542925</xdr:colOff>
          <xdr:row>250</xdr:row>
          <xdr:rowOff>76200</xdr:rowOff>
        </xdr:to>
        <xdr:sp macro="" textlink="">
          <xdr:nvSpPr>
            <xdr:cNvPr id="27699" name="Object 51" hidden="1">
              <a:extLst>
                <a:ext uri="{63B3BB69-23CF-44E3-9099-C40C66FF867C}">
                  <a14:compatExt spid="_x0000_s276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248</xdr:row>
          <xdr:rowOff>180975</xdr:rowOff>
        </xdr:from>
        <xdr:to>
          <xdr:col>3</xdr:col>
          <xdr:colOff>752475</xdr:colOff>
          <xdr:row>252</xdr:row>
          <xdr:rowOff>57150</xdr:rowOff>
        </xdr:to>
        <xdr:sp macro="" textlink="">
          <xdr:nvSpPr>
            <xdr:cNvPr id="27700" name="Object 52" hidden="1">
              <a:extLst>
                <a:ext uri="{63B3BB69-23CF-44E3-9099-C40C66FF867C}">
                  <a14:compatExt spid="_x0000_s277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914400</xdr:colOff>
          <xdr:row>252</xdr:row>
          <xdr:rowOff>123825</xdr:rowOff>
        </xdr:from>
        <xdr:to>
          <xdr:col>3</xdr:col>
          <xdr:colOff>771525</xdr:colOff>
          <xdr:row>256</xdr:row>
          <xdr:rowOff>47625</xdr:rowOff>
        </xdr:to>
        <xdr:sp macro="" textlink="">
          <xdr:nvSpPr>
            <xdr:cNvPr id="27701" name="Object 53" hidden="1">
              <a:extLst>
                <a:ext uri="{63B3BB69-23CF-44E3-9099-C40C66FF867C}">
                  <a14:compatExt spid="_x0000_s277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76200</xdr:colOff>
          <xdr:row>241</xdr:row>
          <xdr:rowOff>66675</xdr:rowOff>
        </xdr:from>
        <xdr:to>
          <xdr:col>3</xdr:col>
          <xdr:colOff>800100</xdr:colOff>
          <xdr:row>243</xdr:row>
          <xdr:rowOff>161925</xdr:rowOff>
        </xdr:to>
        <xdr:sp macro="" textlink="">
          <xdr:nvSpPr>
            <xdr:cNvPr id="27702" name="Object 54" hidden="1">
              <a:extLst>
                <a:ext uri="{63B3BB69-23CF-44E3-9099-C40C66FF867C}">
                  <a14:compatExt spid="_x0000_s277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180975</xdr:colOff>
          <xdr:row>245</xdr:row>
          <xdr:rowOff>38100</xdr:rowOff>
        </xdr:from>
        <xdr:to>
          <xdr:col>4</xdr:col>
          <xdr:colOff>0</xdr:colOff>
          <xdr:row>247</xdr:row>
          <xdr:rowOff>171450</xdr:rowOff>
        </xdr:to>
        <xdr:sp macro="" textlink="">
          <xdr:nvSpPr>
            <xdr:cNvPr id="27703" name="Object 55" hidden="1">
              <a:extLst>
                <a:ext uri="{63B3BB69-23CF-44E3-9099-C40C66FF867C}">
                  <a14:compatExt spid="_x0000_s277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228600</xdr:colOff>
          <xdr:row>248</xdr:row>
          <xdr:rowOff>76200</xdr:rowOff>
        </xdr:from>
        <xdr:to>
          <xdr:col>6</xdr:col>
          <xdr:colOff>838200</xdr:colOff>
          <xdr:row>250</xdr:row>
          <xdr:rowOff>161925</xdr:rowOff>
        </xdr:to>
        <xdr:sp macro="" textlink="">
          <xdr:nvSpPr>
            <xdr:cNvPr id="27704" name="Object 56" hidden="1">
              <a:extLst>
                <a:ext uri="{63B3BB69-23CF-44E3-9099-C40C66FF867C}">
                  <a14:compatExt spid="_x0000_s277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495300</xdr:colOff>
          <xdr:row>239</xdr:row>
          <xdr:rowOff>114300</xdr:rowOff>
        </xdr:from>
        <xdr:to>
          <xdr:col>6</xdr:col>
          <xdr:colOff>828675</xdr:colOff>
          <xdr:row>241</xdr:row>
          <xdr:rowOff>76200</xdr:rowOff>
        </xdr:to>
        <xdr:sp macro="" textlink="">
          <xdr:nvSpPr>
            <xdr:cNvPr id="27705" name="Object 57" hidden="1">
              <a:extLst>
                <a:ext uri="{63B3BB69-23CF-44E3-9099-C40C66FF867C}">
                  <a14:compatExt spid="_x0000_s27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819150</xdr:colOff>
          <xdr:row>241</xdr:row>
          <xdr:rowOff>180975</xdr:rowOff>
        </xdr:from>
        <xdr:to>
          <xdr:col>6</xdr:col>
          <xdr:colOff>847725</xdr:colOff>
          <xdr:row>245</xdr:row>
          <xdr:rowOff>9525</xdr:rowOff>
        </xdr:to>
        <xdr:sp macro="" textlink="">
          <xdr:nvSpPr>
            <xdr:cNvPr id="27706" name="Object 58" hidden="1">
              <a:extLst>
                <a:ext uri="{63B3BB69-23CF-44E3-9099-C40C66FF867C}">
                  <a14:compatExt spid="_x0000_s277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104775</xdr:colOff>
          <xdr:row>245</xdr:row>
          <xdr:rowOff>47625</xdr:rowOff>
        </xdr:from>
        <xdr:to>
          <xdr:col>6</xdr:col>
          <xdr:colOff>828675</xdr:colOff>
          <xdr:row>247</xdr:row>
          <xdr:rowOff>180975</xdr:rowOff>
        </xdr:to>
        <xdr:sp macro="" textlink="">
          <xdr:nvSpPr>
            <xdr:cNvPr id="27707" name="Object 59" hidden="1">
              <a:extLst>
                <a:ext uri="{63B3BB69-23CF-44E3-9099-C40C66FF867C}">
                  <a14:compatExt spid="_x0000_s277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228600</xdr:colOff>
      <xdr:row>4</xdr:row>
      <xdr:rowOff>66675</xdr:rowOff>
    </xdr:from>
    <xdr:to>
      <xdr:col>7</xdr:col>
      <xdr:colOff>523875</xdr:colOff>
      <xdr:row>11</xdr:row>
      <xdr:rowOff>54610</xdr:rowOff>
    </xdr:to>
    <xdr:pic>
      <xdr:nvPicPr>
        <xdr:cNvPr id="43" name="Image 42"/>
        <xdr:cNvPicPr/>
      </xdr:nvPicPr>
      <xdr:blipFill rotWithShape="1">
        <a:blip xmlns:r="http://schemas.openxmlformats.org/officeDocument/2006/relationships" r:embed="rId2"/>
        <a:srcRect l="30406" t="53852" r="29893" b="29902"/>
        <a:stretch/>
      </xdr:blipFill>
      <xdr:spPr bwMode="auto">
        <a:xfrm>
          <a:off x="1076325" y="685800"/>
          <a:ext cx="5743575" cy="132143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6.bin"/><Relationship Id="rId18" Type="http://schemas.openxmlformats.org/officeDocument/2006/relationships/oleObject" Target="../embeddings/oleObject11.bin"/><Relationship Id="rId26" Type="http://schemas.openxmlformats.org/officeDocument/2006/relationships/image" Target="../media/image7.emf"/><Relationship Id="rId39" Type="http://schemas.openxmlformats.org/officeDocument/2006/relationships/oleObject" Target="../embeddings/oleObject26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4.bin"/><Relationship Id="rId34" Type="http://schemas.openxmlformats.org/officeDocument/2006/relationships/oleObject" Target="../embeddings/oleObject21.bin"/><Relationship Id="rId42" Type="http://schemas.openxmlformats.org/officeDocument/2006/relationships/oleObject" Target="../embeddings/oleObject29.bin"/><Relationship Id="rId47" Type="http://schemas.openxmlformats.org/officeDocument/2006/relationships/oleObject" Target="../embeddings/oleObject34.bin"/><Relationship Id="rId50" Type="http://schemas.openxmlformats.org/officeDocument/2006/relationships/oleObject" Target="../embeddings/oleObject37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10.bin"/><Relationship Id="rId25" Type="http://schemas.openxmlformats.org/officeDocument/2006/relationships/oleObject" Target="../embeddings/oleObject16.bin"/><Relationship Id="rId33" Type="http://schemas.openxmlformats.org/officeDocument/2006/relationships/oleObject" Target="../embeddings/oleObject20.bin"/><Relationship Id="rId38" Type="http://schemas.openxmlformats.org/officeDocument/2006/relationships/oleObject" Target="../embeddings/oleObject25.bin"/><Relationship Id="rId46" Type="http://schemas.openxmlformats.org/officeDocument/2006/relationships/oleObject" Target="../embeddings/oleObject33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9.bin"/><Relationship Id="rId20" Type="http://schemas.openxmlformats.org/officeDocument/2006/relationships/oleObject" Target="../embeddings/oleObject13.bin"/><Relationship Id="rId29" Type="http://schemas.openxmlformats.org/officeDocument/2006/relationships/oleObject" Target="../embeddings/oleObject18.bin"/><Relationship Id="rId41" Type="http://schemas.openxmlformats.org/officeDocument/2006/relationships/oleObject" Target="../embeddings/oleObject28.bin"/><Relationship Id="rId54" Type="http://schemas.openxmlformats.org/officeDocument/2006/relationships/oleObject" Target="../embeddings/oleObject4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image" Target="../media/image6.emf"/><Relationship Id="rId32" Type="http://schemas.openxmlformats.org/officeDocument/2006/relationships/image" Target="../media/image10.emf"/><Relationship Id="rId37" Type="http://schemas.openxmlformats.org/officeDocument/2006/relationships/oleObject" Target="../embeddings/oleObject24.bin"/><Relationship Id="rId40" Type="http://schemas.openxmlformats.org/officeDocument/2006/relationships/oleObject" Target="../embeddings/oleObject27.bin"/><Relationship Id="rId45" Type="http://schemas.openxmlformats.org/officeDocument/2006/relationships/oleObject" Target="../embeddings/oleObject32.bin"/><Relationship Id="rId53" Type="http://schemas.openxmlformats.org/officeDocument/2006/relationships/oleObject" Target="../embeddings/oleObject40.bin"/><Relationship Id="rId5" Type="http://schemas.openxmlformats.org/officeDocument/2006/relationships/image" Target="../media/image1.emf"/><Relationship Id="rId15" Type="http://schemas.openxmlformats.org/officeDocument/2006/relationships/oleObject" Target="../embeddings/oleObject8.bin"/><Relationship Id="rId23" Type="http://schemas.openxmlformats.org/officeDocument/2006/relationships/oleObject" Target="../embeddings/oleObject15.bin"/><Relationship Id="rId28" Type="http://schemas.openxmlformats.org/officeDocument/2006/relationships/image" Target="../media/image8.emf"/><Relationship Id="rId36" Type="http://schemas.openxmlformats.org/officeDocument/2006/relationships/oleObject" Target="../embeddings/oleObject23.bin"/><Relationship Id="rId49" Type="http://schemas.openxmlformats.org/officeDocument/2006/relationships/oleObject" Target="../embeddings/oleObject36.bin"/><Relationship Id="rId10" Type="http://schemas.openxmlformats.org/officeDocument/2006/relationships/oleObject" Target="../embeddings/oleObject4.bin"/><Relationship Id="rId19" Type="http://schemas.openxmlformats.org/officeDocument/2006/relationships/oleObject" Target="../embeddings/oleObject12.bin"/><Relationship Id="rId31" Type="http://schemas.openxmlformats.org/officeDocument/2006/relationships/oleObject" Target="../embeddings/oleObject19.bin"/><Relationship Id="rId44" Type="http://schemas.openxmlformats.org/officeDocument/2006/relationships/oleObject" Target="../embeddings/oleObject31.bin"/><Relationship Id="rId52" Type="http://schemas.openxmlformats.org/officeDocument/2006/relationships/oleObject" Target="../embeddings/oleObject39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7.bin"/><Relationship Id="rId22" Type="http://schemas.openxmlformats.org/officeDocument/2006/relationships/image" Target="../media/image5.emf"/><Relationship Id="rId27" Type="http://schemas.openxmlformats.org/officeDocument/2006/relationships/oleObject" Target="../embeddings/oleObject17.bin"/><Relationship Id="rId30" Type="http://schemas.openxmlformats.org/officeDocument/2006/relationships/image" Target="../media/image9.emf"/><Relationship Id="rId35" Type="http://schemas.openxmlformats.org/officeDocument/2006/relationships/oleObject" Target="../embeddings/oleObject22.bin"/><Relationship Id="rId43" Type="http://schemas.openxmlformats.org/officeDocument/2006/relationships/oleObject" Target="../embeddings/oleObject30.bin"/><Relationship Id="rId48" Type="http://schemas.openxmlformats.org/officeDocument/2006/relationships/oleObject" Target="../embeddings/oleObject35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3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4.bin"/><Relationship Id="rId13" Type="http://schemas.openxmlformats.org/officeDocument/2006/relationships/oleObject" Target="../embeddings/oleObject47.bin"/><Relationship Id="rId18" Type="http://schemas.openxmlformats.org/officeDocument/2006/relationships/oleObject" Target="../embeddings/oleObject52.bin"/><Relationship Id="rId26" Type="http://schemas.openxmlformats.org/officeDocument/2006/relationships/oleObject" Target="../embeddings/oleObject57.bin"/><Relationship Id="rId39" Type="http://schemas.openxmlformats.org/officeDocument/2006/relationships/oleObject" Target="../embeddings/oleObject68.bin"/><Relationship Id="rId3" Type="http://schemas.openxmlformats.org/officeDocument/2006/relationships/vmlDrawing" Target="../drawings/vmlDrawing2.vml"/><Relationship Id="rId21" Type="http://schemas.openxmlformats.org/officeDocument/2006/relationships/image" Target="../media/image12.emf"/><Relationship Id="rId34" Type="http://schemas.openxmlformats.org/officeDocument/2006/relationships/oleObject" Target="../embeddings/oleObject63.bin"/><Relationship Id="rId42" Type="http://schemas.openxmlformats.org/officeDocument/2006/relationships/oleObject" Target="../embeddings/oleObject71.bin"/><Relationship Id="rId47" Type="http://schemas.openxmlformats.org/officeDocument/2006/relationships/oleObject" Target="../embeddings/oleObject76.bin"/><Relationship Id="rId7" Type="http://schemas.openxmlformats.org/officeDocument/2006/relationships/image" Target="../media/image3.emf"/><Relationship Id="rId12" Type="http://schemas.openxmlformats.org/officeDocument/2006/relationships/oleObject" Target="../embeddings/oleObject46.bin"/><Relationship Id="rId17" Type="http://schemas.openxmlformats.org/officeDocument/2006/relationships/oleObject" Target="../embeddings/oleObject51.bin"/><Relationship Id="rId25" Type="http://schemas.openxmlformats.org/officeDocument/2006/relationships/image" Target="../media/image14.emf"/><Relationship Id="rId33" Type="http://schemas.openxmlformats.org/officeDocument/2006/relationships/oleObject" Target="../embeddings/oleObject62.bin"/><Relationship Id="rId38" Type="http://schemas.openxmlformats.org/officeDocument/2006/relationships/oleObject" Target="../embeddings/oleObject67.bin"/><Relationship Id="rId46" Type="http://schemas.openxmlformats.org/officeDocument/2006/relationships/oleObject" Target="../embeddings/oleObject75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50.bin"/><Relationship Id="rId20" Type="http://schemas.openxmlformats.org/officeDocument/2006/relationships/oleObject" Target="../embeddings/oleObject54.bin"/><Relationship Id="rId29" Type="http://schemas.openxmlformats.org/officeDocument/2006/relationships/image" Target="../media/image16.emf"/><Relationship Id="rId41" Type="http://schemas.openxmlformats.org/officeDocument/2006/relationships/oleObject" Target="../embeddings/oleObject70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3.bin"/><Relationship Id="rId11" Type="http://schemas.openxmlformats.org/officeDocument/2006/relationships/image" Target="../media/image5.emf"/><Relationship Id="rId24" Type="http://schemas.openxmlformats.org/officeDocument/2006/relationships/oleObject" Target="../embeddings/oleObject56.bin"/><Relationship Id="rId32" Type="http://schemas.openxmlformats.org/officeDocument/2006/relationships/oleObject" Target="../embeddings/oleObject61.bin"/><Relationship Id="rId37" Type="http://schemas.openxmlformats.org/officeDocument/2006/relationships/oleObject" Target="../embeddings/oleObject66.bin"/><Relationship Id="rId40" Type="http://schemas.openxmlformats.org/officeDocument/2006/relationships/oleObject" Target="../embeddings/oleObject69.bin"/><Relationship Id="rId45" Type="http://schemas.openxmlformats.org/officeDocument/2006/relationships/oleObject" Target="../embeddings/oleObject74.bin"/><Relationship Id="rId5" Type="http://schemas.openxmlformats.org/officeDocument/2006/relationships/image" Target="../media/image1.emf"/><Relationship Id="rId15" Type="http://schemas.openxmlformats.org/officeDocument/2006/relationships/oleObject" Target="../embeddings/oleObject49.bin"/><Relationship Id="rId23" Type="http://schemas.openxmlformats.org/officeDocument/2006/relationships/image" Target="../media/image13.emf"/><Relationship Id="rId28" Type="http://schemas.openxmlformats.org/officeDocument/2006/relationships/oleObject" Target="../embeddings/oleObject58.bin"/><Relationship Id="rId36" Type="http://schemas.openxmlformats.org/officeDocument/2006/relationships/oleObject" Target="../embeddings/oleObject65.bin"/><Relationship Id="rId10" Type="http://schemas.openxmlformats.org/officeDocument/2006/relationships/oleObject" Target="../embeddings/oleObject45.bin"/><Relationship Id="rId19" Type="http://schemas.openxmlformats.org/officeDocument/2006/relationships/oleObject" Target="../embeddings/oleObject53.bin"/><Relationship Id="rId31" Type="http://schemas.openxmlformats.org/officeDocument/2006/relationships/oleObject" Target="../embeddings/oleObject60.bin"/><Relationship Id="rId44" Type="http://schemas.openxmlformats.org/officeDocument/2006/relationships/oleObject" Target="../embeddings/oleObject73.bin"/><Relationship Id="rId4" Type="http://schemas.openxmlformats.org/officeDocument/2006/relationships/oleObject" Target="../embeddings/oleObject42.bin"/><Relationship Id="rId9" Type="http://schemas.openxmlformats.org/officeDocument/2006/relationships/image" Target="../media/image4.emf"/><Relationship Id="rId14" Type="http://schemas.openxmlformats.org/officeDocument/2006/relationships/oleObject" Target="../embeddings/oleObject48.bin"/><Relationship Id="rId22" Type="http://schemas.openxmlformats.org/officeDocument/2006/relationships/oleObject" Target="../embeddings/oleObject55.bin"/><Relationship Id="rId27" Type="http://schemas.openxmlformats.org/officeDocument/2006/relationships/image" Target="../media/image15.emf"/><Relationship Id="rId30" Type="http://schemas.openxmlformats.org/officeDocument/2006/relationships/oleObject" Target="../embeddings/oleObject59.bin"/><Relationship Id="rId35" Type="http://schemas.openxmlformats.org/officeDocument/2006/relationships/oleObject" Target="../embeddings/oleObject64.bin"/><Relationship Id="rId43" Type="http://schemas.openxmlformats.org/officeDocument/2006/relationships/oleObject" Target="../embeddings/oleObject72.bin"/><Relationship Id="rId48" Type="http://schemas.openxmlformats.org/officeDocument/2006/relationships/oleObject" Target="../embeddings/oleObject7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322"/>
  <sheetViews>
    <sheetView tabSelected="1" workbookViewId="0">
      <selection activeCell="H15" sqref="H15"/>
    </sheetView>
  </sheetViews>
  <sheetFormatPr baseColWidth="10" defaultRowHeight="15" x14ac:dyDescent="0.25"/>
  <cols>
    <col min="1" max="1" width="16.85546875" style="3" customWidth="1"/>
    <col min="2" max="2" width="13.28515625" style="3" customWidth="1"/>
    <col min="3" max="3" width="12.28515625" style="3" customWidth="1"/>
    <col min="4" max="7" width="13.28515625" style="3" customWidth="1"/>
    <col min="8" max="8" width="14.7109375" style="3" customWidth="1"/>
    <col min="9" max="16384" width="11.42578125" style="3"/>
  </cols>
  <sheetData>
    <row r="1" spans="2:11" x14ac:dyDescent="0.25">
      <c r="B1" s="1"/>
      <c r="C1" s="2"/>
    </row>
    <row r="2" spans="2:11" ht="18.75" x14ac:dyDescent="0.25">
      <c r="B2" s="1"/>
      <c r="C2" s="5" t="s">
        <v>220</v>
      </c>
    </row>
    <row r="3" spans="2:11" ht="18.75" x14ac:dyDescent="0.25">
      <c r="C3" s="5" t="s">
        <v>209</v>
      </c>
    </row>
    <row r="4" spans="2:11" x14ac:dyDescent="0.25">
      <c r="B4" s="6"/>
    </row>
    <row r="6" spans="2:11" x14ac:dyDescent="0.25">
      <c r="I6" s="12"/>
    </row>
    <row r="11" spans="2:11" x14ac:dyDescent="0.25">
      <c r="C11" s="1"/>
    </row>
    <row r="12" spans="2:11" x14ac:dyDescent="0.25">
      <c r="C12" s="1"/>
    </row>
    <row r="13" spans="2:11" x14ac:dyDescent="0.25">
      <c r="B13" s="1"/>
    </row>
    <row r="14" spans="2:11" x14ac:dyDescent="0.25">
      <c r="B14" s="1"/>
    </row>
    <row r="15" spans="2:11" ht="18.75" x14ac:dyDescent="0.25">
      <c r="B15" s="1"/>
      <c r="C15" s="30" t="s">
        <v>210</v>
      </c>
    </row>
    <row r="16" spans="2:11" ht="18.75" x14ac:dyDescent="0.25">
      <c r="D16" s="5" t="s">
        <v>211</v>
      </c>
      <c r="K16" s="15" t="s">
        <v>8</v>
      </c>
    </row>
    <row r="17" spans="1:11" x14ac:dyDescent="0.25">
      <c r="B17" s="1"/>
    </row>
    <row r="18" spans="1:11" ht="18" x14ac:dyDescent="0.25">
      <c r="B18" s="1"/>
      <c r="C18" s="13" t="s">
        <v>177</v>
      </c>
      <c r="D18" s="3">
        <f>1/8</f>
        <v>0.125</v>
      </c>
      <c r="H18" s="3">
        <f>D18*D18/D20</f>
        <v>0.41666666666666669</v>
      </c>
    </row>
    <row r="19" spans="1:11" x14ac:dyDescent="0.25">
      <c r="B19" s="1"/>
    </row>
    <row r="20" spans="1:11" x14ac:dyDescent="0.25">
      <c r="B20" s="1"/>
      <c r="C20" s="3" t="s">
        <v>178</v>
      </c>
      <c r="D20" s="3">
        <f>1/(2/3)*2*(1+0.25)*0.01</f>
        <v>3.7499999999999999E-2</v>
      </c>
      <c r="E20" s="8"/>
      <c r="H20" s="3">
        <f>H18+D32</f>
        <v>0.32413912540645395</v>
      </c>
      <c r="I20" s="19"/>
    </row>
    <row r="21" spans="1:11" x14ac:dyDescent="0.25">
      <c r="B21" s="1"/>
      <c r="C21" s="9"/>
      <c r="D21" s="9"/>
      <c r="E21" s="8"/>
      <c r="I21" s="19"/>
    </row>
    <row r="22" spans="1:11" ht="18.75" x14ac:dyDescent="0.25">
      <c r="C22" s="7" t="s">
        <v>132</v>
      </c>
      <c r="D22" s="3">
        <v>0.01</v>
      </c>
      <c r="E22" s="5"/>
      <c r="I22" s="19"/>
    </row>
    <row r="23" spans="1:11" x14ac:dyDescent="0.25">
      <c r="B23" s="15"/>
      <c r="H23" s="3">
        <f>2*H18+2*D32+D18*D18*D18*D18*(D28-D36*D36)</f>
        <v>0.64478313803931486</v>
      </c>
      <c r="I23" s="19"/>
    </row>
    <row r="24" spans="1:11" x14ac:dyDescent="0.25">
      <c r="B24" s="18" t="s">
        <v>133</v>
      </c>
      <c r="D24" s="19">
        <f>-0.6*PI()*PI()</f>
        <v>-5.9217626406536148</v>
      </c>
    </row>
    <row r="25" spans="1:11" x14ac:dyDescent="0.25">
      <c r="B25" s="16"/>
      <c r="C25" s="16"/>
      <c r="D25" s="16"/>
      <c r="E25" s="16"/>
      <c r="F25" s="16"/>
    </row>
    <row r="26" spans="1:11" x14ac:dyDescent="0.25">
      <c r="B26" s="16"/>
      <c r="C26" s="16"/>
      <c r="D26" s="16"/>
      <c r="E26" s="16"/>
      <c r="F26" s="16"/>
      <c r="H26" s="3">
        <f>2+H18-D22*D18*D18*D36*D36</f>
        <v>2.4022536581123166</v>
      </c>
    </row>
    <row r="27" spans="1:11" x14ac:dyDescent="0.25">
      <c r="B27" s="16"/>
      <c r="C27" s="16"/>
      <c r="D27" s="16"/>
      <c r="E27" s="16"/>
      <c r="F27" s="16"/>
    </row>
    <row r="28" spans="1:11" x14ac:dyDescent="0.25">
      <c r="A28" s="3" t="s">
        <v>134</v>
      </c>
      <c r="B28" s="16"/>
      <c r="C28" s="16"/>
      <c r="D28" s="25">
        <f>0.8*POWER(PI(),4)</f>
        <v>77.927272827201946</v>
      </c>
      <c r="E28" s="16"/>
      <c r="F28" s="16"/>
    </row>
    <row r="29" spans="1:11" x14ac:dyDescent="0.25">
      <c r="B29" s="16"/>
      <c r="C29" s="16"/>
      <c r="D29" s="16"/>
      <c r="E29" s="16"/>
      <c r="F29" s="16"/>
    </row>
    <row r="32" spans="1:11" x14ac:dyDescent="0.25">
      <c r="D32" s="3">
        <f>D24*D18*D18</f>
        <v>-9.2527541260212731E-2</v>
      </c>
      <c r="G32" s="19"/>
      <c r="I32" s="4"/>
      <c r="J32" s="7"/>
      <c r="K32" s="26"/>
    </row>
    <row r="33" spans="1:25" x14ac:dyDescent="0.25">
      <c r="C33" s="15"/>
      <c r="D33" s="21"/>
      <c r="E33" s="16"/>
      <c r="F33" s="16"/>
      <c r="I33" s="4"/>
      <c r="J33" s="7"/>
      <c r="K33" s="26"/>
    </row>
    <row r="34" spans="1:25" x14ac:dyDescent="0.25">
      <c r="C34" s="15"/>
      <c r="D34" s="21"/>
      <c r="E34" s="16"/>
      <c r="I34" s="4"/>
      <c r="J34" s="7"/>
      <c r="K34" s="26"/>
    </row>
    <row r="35" spans="1:25" x14ac:dyDescent="0.25">
      <c r="C35" s="15"/>
      <c r="D35" s="21"/>
      <c r="E35" s="16"/>
      <c r="F35" s="16"/>
      <c r="I35" s="4"/>
      <c r="J35" s="7"/>
      <c r="K35" s="27"/>
    </row>
    <row r="36" spans="1:25" x14ac:dyDescent="0.25">
      <c r="C36" s="15"/>
      <c r="D36" s="28">
        <v>9.6043352059285638</v>
      </c>
      <c r="E36" s="16"/>
      <c r="F36" s="12" t="s">
        <v>87</v>
      </c>
      <c r="G36" s="3">
        <f>10000000000*MDETERM(B41:W62)</f>
        <v>-3.2825863728933876E-7</v>
      </c>
      <c r="I36" s="4"/>
      <c r="J36" s="7"/>
      <c r="K36" s="26"/>
    </row>
    <row r="37" spans="1:25" x14ac:dyDescent="0.25">
      <c r="C37" s="15"/>
      <c r="D37" s="21"/>
      <c r="E37" s="16"/>
      <c r="F37" s="16"/>
    </row>
    <row r="38" spans="1:25" x14ac:dyDescent="0.25">
      <c r="C38" s="15"/>
      <c r="D38" s="21"/>
      <c r="E38" s="16"/>
      <c r="F38" s="16"/>
    </row>
    <row r="39" spans="1:25" x14ac:dyDescent="0.25">
      <c r="C39" s="16"/>
      <c r="D39" s="21"/>
      <c r="E39" s="16"/>
      <c r="F39" s="16"/>
    </row>
    <row r="40" spans="1:25" x14ac:dyDescent="0.25">
      <c r="B40" s="4" t="s">
        <v>0</v>
      </c>
      <c r="C40" s="4" t="s">
        <v>179</v>
      </c>
      <c r="D40" s="4" t="s">
        <v>1</v>
      </c>
      <c r="E40" s="4" t="s">
        <v>180</v>
      </c>
      <c r="F40" s="4" t="s">
        <v>2</v>
      </c>
      <c r="G40" s="4" t="s">
        <v>181</v>
      </c>
      <c r="H40" s="4" t="s">
        <v>3</v>
      </c>
      <c r="I40" s="4" t="s">
        <v>182</v>
      </c>
      <c r="J40" s="4" t="s">
        <v>4</v>
      </c>
      <c r="K40" s="4" t="s">
        <v>183</v>
      </c>
      <c r="L40" s="4" t="s">
        <v>5</v>
      </c>
      <c r="M40" s="4" t="s">
        <v>184</v>
      </c>
      <c r="N40" s="4" t="s">
        <v>6</v>
      </c>
      <c r="O40" s="4" t="s">
        <v>185</v>
      </c>
      <c r="P40" s="4" t="s">
        <v>7</v>
      </c>
      <c r="Q40" s="4" t="s">
        <v>186</v>
      </c>
      <c r="R40" s="4" t="s">
        <v>31</v>
      </c>
      <c r="S40" s="4" t="s">
        <v>187</v>
      </c>
      <c r="T40" s="4" t="s">
        <v>32</v>
      </c>
      <c r="U40" s="4" t="s">
        <v>188</v>
      </c>
      <c r="V40" s="4" t="s">
        <v>33</v>
      </c>
      <c r="W40" s="4" t="s">
        <v>189</v>
      </c>
    </row>
    <row r="41" spans="1:25" x14ac:dyDescent="0.25">
      <c r="A41" s="3" t="s">
        <v>9</v>
      </c>
      <c r="B41" s="8">
        <f>$H$20</f>
        <v>0.32413912540645395</v>
      </c>
      <c r="C41" s="8">
        <f>$H$18/2</f>
        <v>0.20833333333333334</v>
      </c>
      <c r="D41" s="8">
        <f>-$H$23</f>
        <v>-0.64478313803931486</v>
      </c>
      <c r="E41" s="8">
        <v>0</v>
      </c>
      <c r="F41" s="8">
        <f>$H$20</f>
        <v>0.32413912540645395</v>
      </c>
      <c r="G41" s="8">
        <f>-$H$18/2</f>
        <v>-0.20833333333333334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Y41" s="8"/>
    </row>
    <row r="42" spans="1:25" x14ac:dyDescent="0.25">
      <c r="A42" s="3" t="s">
        <v>10</v>
      </c>
      <c r="B42" s="8">
        <f>-$H$18/2</f>
        <v>-0.20833333333333334</v>
      </c>
      <c r="C42" s="8">
        <v>1</v>
      </c>
      <c r="D42" s="8">
        <v>0</v>
      </c>
      <c r="E42" s="8">
        <f>-$H$26</f>
        <v>-2.4022536581123166</v>
      </c>
      <c r="F42" s="8">
        <f>$H$18/2</f>
        <v>0.20833333333333334</v>
      </c>
      <c r="G42" s="8">
        <v>1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Y42" s="8"/>
    </row>
    <row r="43" spans="1:25" x14ac:dyDescent="0.25">
      <c r="A43" s="3" t="s">
        <v>11</v>
      </c>
      <c r="B43" s="8">
        <v>0</v>
      </c>
      <c r="C43" s="8">
        <v>0</v>
      </c>
      <c r="D43" s="8">
        <f>$H$20</f>
        <v>0.32413912540645395</v>
      </c>
      <c r="E43" s="8">
        <f>$H$18/2</f>
        <v>0.20833333333333334</v>
      </c>
      <c r="F43" s="8">
        <f>-$H$23</f>
        <v>-0.64478313803931486</v>
      </c>
      <c r="G43" s="8">
        <v>0</v>
      </c>
      <c r="H43" s="8">
        <f>$H$20</f>
        <v>0.32413912540645395</v>
      </c>
      <c r="I43" s="8">
        <f>-$H$18/2</f>
        <v>-0.20833333333333334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Y43" s="8"/>
    </row>
    <row r="44" spans="1:25" x14ac:dyDescent="0.25">
      <c r="A44" s="3" t="s">
        <v>12</v>
      </c>
      <c r="B44" s="8">
        <v>0</v>
      </c>
      <c r="C44" s="8">
        <v>0</v>
      </c>
      <c r="D44" s="8">
        <f>-$H$18/2</f>
        <v>-0.20833333333333334</v>
      </c>
      <c r="E44" s="8">
        <v>1</v>
      </c>
      <c r="F44" s="8">
        <v>0</v>
      </c>
      <c r="G44" s="8">
        <f>-$H$26</f>
        <v>-2.4022536581123166</v>
      </c>
      <c r="H44" s="8">
        <f>$H$18/2</f>
        <v>0.20833333333333334</v>
      </c>
      <c r="I44" s="8">
        <v>1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Y44" s="8"/>
    </row>
    <row r="45" spans="1:25" x14ac:dyDescent="0.25">
      <c r="A45" s="3" t="s">
        <v>13</v>
      </c>
      <c r="B45" s="8">
        <v>0</v>
      </c>
      <c r="C45" s="8">
        <v>0</v>
      </c>
      <c r="D45" s="8">
        <v>0</v>
      </c>
      <c r="E45" s="8">
        <v>0</v>
      </c>
      <c r="F45" s="8">
        <f>$H$20</f>
        <v>0.32413912540645395</v>
      </c>
      <c r="G45" s="8">
        <f>$H$18/2</f>
        <v>0.20833333333333334</v>
      </c>
      <c r="H45" s="8">
        <f>-$H$23</f>
        <v>-0.64478313803931486</v>
      </c>
      <c r="I45" s="8">
        <v>0</v>
      </c>
      <c r="J45" s="8">
        <f>$H$20</f>
        <v>0.32413912540645395</v>
      </c>
      <c r="K45" s="8">
        <f>-$H$18/2</f>
        <v>-0.20833333333333334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Y45" s="8"/>
    </row>
    <row r="46" spans="1:25" x14ac:dyDescent="0.25">
      <c r="A46" s="3" t="s">
        <v>14</v>
      </c>
      <c r="B46" s="8">
        <v>0</v>
      </c>
      <c r="C46" s="8">
        <v>0</v>
      </c>
      <c r="D46" s="8">
        <v>0</v>
      </c>
      <c r="E46" s="8">
        <v>0</v>
      </c>
      <c r="F46" s="8">
        <f>-$H$18/2</f>
        <v>-0.20833333333333334</v>
      </c>
      <c r="G46" s="8">
        <v>1</v>
      </c>
      <c r="H46" s="8">
        <v>0</v>
      </c>
      <c r="I46" s="8">
        <f>-$H$26</f>
        <v>-2.4022536581123166</v>
      </c>
      <c r="J46" s="8">
        <f>$H$18/2</f>
        <v>0.20833333333333334</v>
      </c>
      <c r="K46" s="8">
        <v>1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Y46" s="8"/>
    </row>
    <row r="47" spans="1:25" x14ac:dyDescent="0.25">
      <c r="A47" s="3" t="s">
        <v>15</v>
      </c>
      <c r="B47" s="8">
        <v>0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f>$H$20</f>
        <v>0.32413912540645395</v>
      </c>
      <c r="I47" s="8">
        <f>$H$18/2</f>
        <v>0.20833333333333334</v>
      </c>
      <c r="J47" s="8">
        <f>-$H$23</f>
        <v>-0.64478313803931486</v>
      </c>
      <c r="K47" s="8">
        <v>0</v>
      </c>
      <c r="L47" s="8">
        <f>$H$20</f>
        <v>0.32413912540645395</v>
      </c>
      <c r="M47" s="8">
        <f>-$H$18/2</f>
        <v>-0.20833333333333334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Y47" s="8"/>
    </row>
    <row r="48" spans="1:25" x14ac:dyDescent="0.25">
      <c r="A48" s="3" t="s">
        <v>16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f>-$H$18/2</f>
        <v>-0.20833333333333334</v>
      </c>
      <c r="I48" s="8">
        <v>1</v>
      </c>
      <c r="J48" s="8">
        <v>0</v>
      </c>
      <c r="K48" s="8">
        <f>-$H$26</f>
        <v>-2.4022536581123166</v>
      </c>
      <c r="L48" s="8">
        <f>$H$18/2</f>
        <v>0.20833333333333334</v>
      </c>
      <c r="M48" s="8">
        <v>1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Y48" s="8"/>
    </row>
    <row r="49" spans="1:25" x14ac:dyDescent="0.25">
      <c r="A49" s="3" t="s">
        <v>17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f>$H$20</f>
        <v>0.32413912540645395</v>
      </c>
      <c r="K49" s="8">
        <f>$H$18/2</f>
        <v>0.20833333333333334</v>
      </c>
      <c r="L49" s="8">
        <f>-$H$23</f>
        <v>-0.64478313803931486</v>
      </c>
      <c r="M49" s="8">
        <v>0</v>
      </c>
      <c r="N49" s="8">
        <f>$H$20</f>
        <v>0.32413912540645395</v>
      </c>
      <c r="O49" s="8">
        <f>-$H$18/2</f>
        <v>-0.20833333333333334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Y49" s="8"/>
    </row>
    <row r="50" spans="1:25" x14ac:dyDescent="0.25">
      <c r="A50" s="3" t="s">
        <v>18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f>-$H$18/2</f>
        <v>-0.20833333333333334</v>
      </c>
      <c r="K50" s="8">
        <v>1</v>
      </c>
      <c r="L50" s="8">
        <v>0</v>
      </c>
      <c r="M50" s="8">
        <f>-$H$26</f>
        <v>-2.4022536581123166</v>
      </c>
      <c r="N50" s="8">
        <f>$H$18/2</f>
        <v>0.20833333333333334</v>
      </c>
      <c r="O50" s="8">
        <v>1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Y50" s="8"/>
    </row>
    <row r="51" spans="1:25" x14ac:dyDescent="0.25">
      <c r="A51" s="3" t="s">
        <v>21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f>$H$20</f>
        <v>0.32413912540645395</v>
      </c>
      <c r="M51" s="8">
        <f>$H$18/2</f>
        <v>0.20833333333333334</v>
      </c>
      <c r="N51" s="8">
        <f>-$H$23</f>
        <v>-0.64478313803931486</v>
      </c>
      <c r="O51" s="8">
        <v>0</v>
      </c>
      <c r="P51" s="8">
        <f>$H$20</f>
        <v>0.32413912540645395</v>
      </c>
      <c r="Q51" s="8">
        <f>-$H$18/2</f>
        <v>-0.20833333333333334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Y51" s="8"/>
    </row>
    <row r="52" spans="1:25" x14ac:dyDescent="0.25">
      <c r="A52" s="3" t="s">
        <v>22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f>-$H$18/2</f>
        <v>-0.20833333333333334</v>
      </c>
      <c r="M52" s="8">
        <v>1</v>
      </c>
      <c r="N52" s="8">
        <v>0</v>
      </c>
      <c r="O52" s="8">
        <f>-$H$26</f>
        <v>-2.4022536581123166</v>
      </c>
      <c r="P52" s="8">
        <f>$H$18/2</f>
        <v>0.20833333333333334</v>
      </c>
      <c r="Q52" s="8">
        <v>1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Y52" s="8"/>
    </row>
    <row r="53" spans="1:25" x14ac:dyDescent="0.25">
      <c r="A53" s="3" t="s">
        <v>23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f>$H$20</f>
        <v>0.32413912540645395</v>
      </c>
      <c r="O53" s="8">
        <f>$H$18/2</f>
        <v>0.20833333333333334</v>
      </c>
      <c r="P53" s="8">
        <f>-$H$23</f>
        <v>-0.64478313803931486</v>
      </c>
      <c r="Q53" s="8">
        <v>0</v>
      </c>
      <c r="R53" s="8">
        <f>$H$20</f>
        <v>0.32413912540645395</v>
      </c>
      <c r="S53" s="8">
        <f>-$H$18/2</f>
        <v>-0.20833333333333334</v>
      </c>
      <c r="T53" s="8">
        <v>0</v>
      </c>
      <c r="U53" s="8">
        <v>0</v>
      </c>
      <c r="V53" s="8">
        <v>0</v>
      </c>
      <c r="W53" s="8">
        <v>0</v>
      </c>
      <c r="Y53" s="8"/>
    </row>
    <row r="54" spans="1:25" x14ac:dyDescent="0.25">
      <c r="A54" s="3" t="s">
        <v>24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f>-$H$18/2</f>
        <v>-0.20833333333333334</v>
      </c>
      <c r="O54" s="8">
        <v>1</v>
      </c>
      <c r="P54" s="8">
        <v>0</v>
      </c>
      <c r="Q54" s="8">
        <f>-$H$26</f>
        <v>-2.4022536581123166</v>
      </c>
      <c r="R54" s="8">
        <f>$H$18/2</f>
        <v>0.20833333333333334</v>
      </c>
      <c r="S54" s="8">
        <v>1</v>
      </c>
      <c r="T54" s="8">
        <v>0</v>
      </c>
      <c r="U54" s="8">
        <v>0</v>
      </c>
      <c r="V54" s="8">
        <v>0</v>
      </c>
      <c r="W54" s="8">
        <v>0</v>
      </c>
      <c r="Y54" s="8"/>
    </row>
    <row r="55" spans="1:25" x14ac:dyDescent="0.25">
      <c r="A55" s="3" t="s">
        <v>25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f>$H$20</f>
        <v>0.32413912540645395</v>
      </c>
      <c r="Q55" s="8">
        <f>$H$18/2</f>
        <v>0.20833333333333334</v>
      </c>
      <c r="R55" s="8">
        <f>-$H$23</f>
        <v>-0.64478313803931486</v>
      </c>
      <c r="S55" s="8">
        <v>0</v>
      </c>
      <c r="T55" s="8">
        <f>$H$20</f>
        <v>0.32413912540645395</v>
      </c>
      <c r="U55" s="8">
        <f>-$H$18/2</f>
        <v>-0.20833333333333334</v>
      </c>
      <c r="V55" s="8">
        <v>0</v>
      </c>
      <c r="W55" s="8">
        <v>0</v>
      </c>
      <c r="Y55" s="8"/>
    </row>
    <row r="56" spans="1:25" x14ac:dyDescent="0.25">
      <c r="A56" s="3" t="s">
        <v>26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f>-$H$18/2</f>
        <v>-0.20833333333333334</v>
      </c>
      <c r="Q56" s="8">
        <v>1</v>
      </c>
      <c r="R56" s="8">
        <v>0</v>
      </c>
      <c r="S56" s="8">
        <f>-$H$26</f>
        <v>-2.4022536581123166</v>
      </c>
      <c r="T56" s="8">
        <f>$H$18/2</f>
        <v>0.20833333333333334</v>
      </c>
      <c r="U56" s="8">
        <v>1</v>
      </c>
      <c r="V56" s="8">
        <v>0</v>
      </c>
      <c r="W56" s="8">
        <v>0</v>
      </c>
      <c r="Y56" s="8"/>
    </row>
    <row r="57" spans="1:25" x14ac:dyDescent="0.25">
      <c r="A57" s="3" t="s">
        <v>27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f>$H$20</f>
        <v>0.32413912540645395</v>
      </c>
      <c r="S57" s="8">
        <f>$H$18/2</f>
        <v>0.20833333333333334</v>
      </c>
      <c r="T57" s="8">
        <f>-$H$23</f>
        <v>-0.64478313803931486</v>
      </c>
      <c r="U57" s="8">
        <v>0</v>
      </c>
      <c r="V57" s="8">
        <f>$H$20</f>
        <v>0.32413912540645395</v>
      </c>
      <c r="W57" s="8">
        <f>-$H$18/2</f>
        <v>-0.20833333333333334</v>
      </c>
      <c r="Y57" s="8"/>
    </row>
    <row r="58" spans="1:25" x14ac:dyDescent="0.25">
      <c r="A58" s="3" t="s">
        <v>28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f>-$H$18/2</f>
        <v>-0.20833333333333334</v>
      </c>
      <c r="S58" s="8">
        <v>1</v>
      </c>
      <c r="T58" s="8">
        <v>0</v>
      </c>
      <c r="U58" s="8">
        <f>-$H$26</f>
        <v>-2.4022536581123166</v>
      </c>
      <c r="V58" s="8">
        <f>$H$18/2</f>
        <v>0.20833333333333334</v>
      </c>
      <c r="W58" s="8">
        <v>1</v>
      </c>
      <c r="Y58" s="8"/>
    </row>
    <row r="59" spans="1:25" x14ac:dyDescent="0.25">
      <c r="A59" s="3" t="s">
        <v>19</v>
      </c>
      <c r="B59" s="8">
        <v>0</v>
      </c>
      <c r="C59" s="8">
        <v>0</v>
      </c>
      <c r="D59" s="8">
        <v>1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Y59" s="8"/>
    </row>
    <row r="60" spans="1:25" x14ac:dyDescent="0.25">
      <c r="A60" s="3" t="s">
        <v>20</v>
      </c>
      <c r="B60" s="8">
        <v>0</v>
      </c>
      <c r="C60" s="8">
        <v>1</v>
      </c>
      <c r="D60" s="8">
        <v>0</v>
      </c>
      <c r="E60" s="8">
        <v>0</v>
      </c>
      <c r="F60" s="8">
        <v>0</v>
      </c>
      <c r="G60" s="8">
        <v>-1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Y60" s="8"/>
    </row>
    <row r="61" spans="1:25" x14ac:dyDescent="0.25">
      <c r="A61" s="3" t="s">
        <v>29</v>
      </c>
      <c r="B61" s="8">
        <v>0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1</v>
      </c>
      <c r="U61" s="8">
        <v>0</v>
      </c>
      <c r="V61" s="8">
        <v>0</v>
      </c>
      <c r="W61" s="8">
        <v>0</v>
      </c>
      <c r="Y61" s="8"/>
    </row>
    <row r="62" spans="1:25" x14ac:dyDescent="0.25">
      <c r="A62" s="3" t="s">
        <v>30</v>
      </c>
      <c r="B62" s="8">
        <v>0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1</v>
      </c>
      <c r="T62" s="8">
        <v>0</v>
      </c>
      <c r="U62" s="8">
        <v>0</v>
      </c>
      <c r="V62" s="8">
        <v>0</v>
      </c>
      <c r="W62" s="8">
        <v>-1</v>
      </c>
      <c r="Y62" s="8"/>
    </row>
    <row r="63" spans="1:25" x14ac:dyDescent="0.25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Q63" s="8"/>
    </row>
    <row r="64" spans="1:25" x14ac:dyDescent="0.25">
      <c r="B64" s="7"/>
      <c r="C64" s="7"/>
      <c r="D64" s="7"/>
      <c r="E64" s="7"/>
      <c r="F64" s="7"/>
      <c r="G64" s="7"/>
      <c r="H64" s="7"/>
      <c r="I64" s="7"/>
      <c r="J64" s="7"/>
      <c r="K64" s="7"/>
      <c r="L64" s="8"/>
    </row>
    <row r="65" spans="2:12" x14ac:dyDescent="0.25">
      <c r="B65" s="7"/>
      <c r="C65" s="7"/>
      <c r="D65" s="7"/>
      <c r="E65" s="7"/>
      <c r="F65" s="7"/>
      <c r="G65" s="7"/>
      <c r="H65" s="7"/>
      <c r="I65" s="7"/>
      <c r="J65" s="7"/>
      <c r="K65" s="7"/>
      <c r="L65" s="8"/>
    </row>
    <row r="66" spans="2:12" x14ac:dyDescent="0.25">
      <c r="B66" s="7"/>
      <c r="C66" s="7"/>
      <c r="D66" s="7"/>
      <c r="E66" s="7"/>
      <c r="F66" s="7"/>
      <c r="G66" s="7"/>
      <c r="H66" s="7"/>
      <c r="I66" s="7"/>
      <c r="J66" s="7"/>
      <c r="K66" s="7"/>
      <c r="L66" s="8"/>
    </row>
    <row r="67" spans="2:12" x14ac:dyDescent="0.25">
      <c r="B67" s="7"/>
      <c r="C67" s="7"/>
      <c r="D67" s="7"/>
      <c r="E67" s="7"/>
      <c r="F67" s="7"/>
      <c r="G67" s="7"/>
      <c r="H67" s="7"/>
      <c r="I67" s="7"/>
      <c r="J67" s="7"/>
      <c r="K67" s="7"/>
      <c r="L67" s="8"/>
    </row>
    <row r="68" spans="2:12" x14ac:dyDescent="0.25">
      <c r="B68" s="7"/>
      <c r="C68" s="7"/>
      <c r="D68" s="7"/>
      <c r="E68" s="7"/>
      <c r="F68" s="7"/>
      <c r="G68" s="7"/>
      <c r="H68" s="7"/>
      <c r="I68" s="7"/>
      <c r="J68" s="7"/>
      <c r="K68" s="7"/>
      <c r="L68" s="8"/>
    </row>
    <row r="69" spans="2:12" x14ac:dyDescent="0.25">
      <c r="D69" s="7"/>
      <c r="E69" s="7"/>
      <c r="F69" s="7"/>
      <c r="G69" s="7"/>
      <c r="H69" s="7"/>
      <c r="I69" s="7"/>
      <c r="J69" s="7"/>
      <c r="K69" s="7"/>
      <c r="L69" s="8"/>
    </row>
    <row r="70" spans="2:12" ht="18.75" x14ac:dyDescent="0.25">
      <c r="B70" s="30" t="s">
        <v>210</v>
      </c>
      <c r="D70" s="7"/>
      <c r="E70" s="7"/>
      <c r="F70" s="7"/>
      <c r="G70" s="7"/>
      <c r="H70" s="7"/>
      <c r="I70" s="7"/>
      <c r="J70" s="7"/>
      <c r="K70" s="7"/>
      <c r="L70" s="8"/>
    </row>
    <row r="71" spans="2:12" ht="18.75" x14ac:dyDescent="0.25">
      <c r="C71" s="5" t="s">
        <v>212</v>
      </c>
      <c r="K71" s="15" t="s">
        <v>8</v>
      </c>
    </row>
    <row r="72" spans="2:12" x14ac:dyDescent="0.25">
      <c r="B72" s="1"/>
    </row>
    <row r="73" spans="2:12" ht="18" x14ac:dyDescent="0.25">
      <c r="B73" s="1"/>
      <c r="C73" s="13" t="s">
        <v>177</v>
      </c>
      <c r="D73" s="3">
        <f>1/16</f>
        <v>6.25E-2</v>
      </c>
      <c r="H73" s="3">
        <f>D73*D73/D75</f>
        <v>0.10416666666666667</v>
      </c>
    </row>
    <row r="74" spans="2:12" x14ac:dyDescent="0.25">
      <c r="B74" s="1"/>
    </row>
    <row r="75" spans="2:12" x14ac:dyDescent="0.25">
      <c r="B75" s="1"/>
      <c r="C75" s="3" t="s">
        <v>178</v>
      </c>
      <c r="D75" s="3">
        <f>1/(2/3)*2*(1+0.25)*0.01</f>
        <v>3.7499999999999999E-2</v>
      </c>
      <c r="E75" s="8"/>
      <c r="H75" s="3">
        <f>H73+D87</f>
        <v>8.1034781351613488E-2</v>
      </c>
      <c r="I75" s="19"/>
    </row>
    <row r="76" spans="2:12" x14ac:dyDescent="0.25">
      <c r="B76" s="1"/>
      <c r="C76" s="9"/>
      <c r="D76" s="9"/>
      <c r="E76" s="8"/>
      <c r="I76" s="19"/>
    </row>
    <row r="77" spans="2:12" ht="18.75" x14ac:dyDescent="0.25">
      <c r="C77" s="7" t="s">
        <v>132</v>
      </c>
      <c r="D77" s="3">
        <v>0.01</v>
      </c>
      <c r="E77" s="5"/>
      <c r="I77" s="19"/>
    </row>
    <row r="78" spans="2:12" x14ac:dyDescent="0.25">
      <c r="B78" s="15"/>
      <c r="H78" s="3">
        <f>2*H73+2*D87+D73*D73*D73*D73*(D83-D91*D91)</f>
        <v>0.16192275786128577</v>
      </c>
      <c r="I78" s="19"/>
    </row>
    <row r="79" spans="2:12" x14ac:dyDescent="0.25">
      <c r="B79" s="18" t="s">
        <v>133</v>
      </c>
      <c r="D79" s="19">
        <f>-0.6*PI()*PI()</f>
        <v>-5.9217626406536148</v>
      </c>
    </row>
    <row r="80" spans="2:12" x14ac:dyDescent="0.25">
      <c r="B80" s="16"/>
      <c r="C80" s="16"/>
      <c r="D80" s="16"/>
      <c r="E80" s="16"/>
      <c r="F80" s="16"/>
    </row>
    <row r="81" spans="1:39" x14ac:dyDescent="0.25">
      <c r="B81" s="16"/>
      <c r="C81" s="16"/>
      <c r="D81" s="16"/>
      <c r="E81" s="16"/>
      <c r="F81" s="16"/>
      <c r="H81" s="3">
        <f>2+H73-D77*D73*D73*D91*D91</f>
        <v>2.1007468121764843</v>
      </c>
    </row>
    <row r="82" spans="1:39" x14ac:dyDescent="0.25">
      <c r="B82" s="16"/>
      <c r="C82" s="16"/>
      <c r="D82" s="16"/>
      <c r="E82" s="16"/>
      <c r="F82" s="16"/>
    </row>
    <row r="83" spans="1:39" x14ac:dyDescent="0.25">
      <c r="A83" s="3" t="s">
        <v>134</v>
      </c>
      <c r="B83" s="16"/>
      <c r="C83" s="16"/>
      <c r="D83" s="25">
        <f>0.8*POWER(PI(),4)</f>
        <v>77.927272827201946</v>
      </c>
      <c r="E83" s="16"/>
      <c r="F83" s="16"/>
    </row>
    <row r="84" spans="1:39" x14ac:dyDescent="0.25">
      <c r="B84" s="16"/>
      <c r="C84" s="16"/>
      <c r="D84" s="16"/>
      <c r="E84" s="16"/>
      <c r="F84" s="16"/>
    </row>
    <row r="86" spans="1:39" x14ac:dyDescent="0.25">
      <c r="K86" s="7"/>
      <c r="L86" s="7"/>
      <c r="M86" s="7"/>
    </row>
    <row r="87" spans="1:39" x14ac:dyDescent="0.25">
      <c r="D87" s="3">
        <f>D79*D73*D73</f>
        <v>-2.3131885315053183E-2</v>
      </c>
      <c r="G87" s="19"/>
      <c r="I87" s="4"/>
      <c r="J87" s="7"/>
      <c r="K87" s="26"/>
      <c r="L87" s="26"/>
    </row>
    <row r="88" spans="1:39" x14ac:dyDescent="0.25">
      <c r="C88" s="15"/>
      <c r="D88" s="21"/>
      <c r="E88" s="16"/>
      <c r="F88" s="16"/>
      <c r="I88" s="4"/>
      <c r="J88" s="7"/>
      <c r="K88" s="26"/>
      <c r="L88" s="26"/>
    </row>
    <row r="89" spans="1:39" x14ac:dyDescent="0.25">
      <c r="C89" s="15"/>
      <c r="D89" s="21"/>
      <c r="E89" s="16"/>
      <c r="I89" s="4"/>
      <c r="J89" s="7"/>
      <c r="K89" s="26"/>
      <c r="L89" s="26"/>
    </row>
    <row r="90" spans="1:39" x14ac:dyDescent="0.25">
      <c r="C90" s="15"/>
      <c r="D90" s="21"/>
      <c r="E90" s="16"/>
      <c r="F90" s="16"/>
      <c r="I90" s="4"/>
      <c r="J90" s="7"/>
      <c r="K90" s="27"/>
      <c r="L90" s="26"/>
    </row>
    <row r="91" spans="1:39" x14ac:dyDescent="0.25">
      <c r="C91" s="15"/>
      <c r="D91" s="28">
        <v>9.3567235156684028</v>
      </c>
      <c r="E91" s="16"/>
      <c r="F91" s="12" t="s">
        <v>87</v>
      </c>
      <c r="G91" s="3">
        <f>100000000000000000000*MDETERM(B96:AM133)</f>
        <v>-1.8145844803244883E-5</v>
      </c>
      <c r="I91" s="4"/>
      <c r="J91" s="7"/>
      <c r="K91" s="26"/>
      <c r="L91" s="26"/>
    </row>
    <row r="92" spans="1:39" x14ac:dyDescent="0.25">
      <c r="C92" s="15"/>
      <c r="D92" s="21"/>
      <c r="E92" s="16"/>
      <c r="F92" s="16"/>
    </row>
    <row r="93" spans="1:39" x14ac:dyDescent="0.25">
      <c r="C93" s="15"/>
      <c r="D93" s="21"/>
      <c r="E93" s="16"/>
      <c r="F93" s="16"/>
    </row>
    <row r="94" spans="1:39" x14ac:dyDescent="0.25">
      <c r="C94" s="16"/>
      <c r="D94" s="21"/>
      <c r="E94" s="16"/>
      <c r="F94" s="16"/>
    </row>
    <row r="95" spans="1:39" x14ac:dyDescent="0.25">
      <c r="B95" s="4" t="s">
        <v>0</v>
      </c>
      <c r="C95" s="4" t="s">
        <v>179</v>
      </c>
      <c r="D95" s="4" t="s">
        <v>1</v>
      </c>
      <c r="E95" s="4" t="s">
        <v>180</v>
      </c>
      <c r="F95" s="4" t="s">
        <v>2</v>
      </c>
      <c r="G95" s="4" t="s">
        <v>181</v>
      </c>
      <c r="H95" s="4" t="s">
        <v>3</v>
      </c>
      <c r="I95" s="4" t="s">
        <v>182</v>
      </c>
      <c r="J95" s="4" t="s">
        <v>4</v>
      </c>
      <c r="K95" s="4" t="s">
        <v>183</v>
      </c>
      <c r="L95" s="4" t="s">
        <v>5</v>
      </c>
      <c r="M95" s="4" t="s">
        <v>184</v>
      </c>
      <c r="N95" s="4" t="s">
        <v>6</v>
      </c>
      <c r="O95" s="4" t="s">
        <v>185</v>
      </c>
      <c r="P95" s="4" t="s">
        <v>7</v>
      </c>
      <c r="Q95" s="4" t="s">
        <v>186</v>
      </c>
      <c r="R95" s="4" t="s">
        <v>31</v>
      </c>
      <c r="S95" s="4" t="s">
        <v>187</v>
      </c>
      <c r="T95" s="4" t="s">
        <v>32</v>
      </c>
      <c r="U95" s="4" t="s">
        <v>188</v>
      </c>
      <c r="V95" s="4" t="s">
        <v>33</v>
      </c>
      <c r="W95" s="4" t="s">
        <v>189</v>
      </c>
      <c r="X95" s="4" t="s">
        <v>42</v>
      </c>
      <c r="Y95" s="4" t="s">
        <v>190</v>
      </c>
      <c r="Z95" s="4" t="s">
        <v>43</v>
      </c>
      <c r="AA95" s="4" t="s">
        <v>191</v>
      </c>
      <c r="AB95" s="4" t="s">
        <v>44</v>
      </c>
      <c r="AC95" s="4" t="s">
        <v>192</v>
      </c>
      <c r="AD95" s="4" t="s">
        <v>45</v>
      </c>
      <c r="AE95" s="4" t="s">
        <v>193</v>
      </c>
      <c r="AF95" s="4" t="s">
        <v>56</v>
      </c>
      <c r="AG95" s="4" t="s">
        <v>194</v>
      </c>
      <c r="AH95" s="4" t="s">
        <v>57</v>
      </c>
      <c r="AI95" s="4" t="s">
        <v>195</v>
      </c>
      <c r="AJ95" s="4" t="s">
        <v>58</v>
      </c>
      <c r="AK95" s="4" t="s">
        <v>196</v>
      </c>
      <c r="AL95" s="4" t="s">
        <v>59</v>
      </c>
      <c r="AM95" s="4" t="s">
        <v>88</v>
      </c>
    </row>
    <row r="96" spans="1:39" x14ac:dyDescent="0.25">
      <c r="A96" s="3" t="s">
        <v>9</v>
      </c>
      <c r="B96" s="8">
        <f>$H$75</f>
        <v>8.1034781351613488E-2</v>
      </c>
      <c r="C96" s="8">
        <f>$H$73/2</f>
        <v>5.2083333333333336E-2</v>
      </c>
      <c r="D96" s="8">
        <f>-$H$78</f>
        <v>-0.16192275786128577</v>
      </c>
      <c r="E96" s="8">
        <v>0</v>
      </c>
      <c r="F96" s="8">
        <f>$H$75</f>
        <v>8.1034781351613488E-2</v>
      </c>
      <c r="G96" s="8">
        <f>-$H$73/2</f>
        <v>-5.2083333333333336E-2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8">
        <v>0</v>
      </c>
      <c r="AH96" s="8">
        <v>0</v>
      </c>
      <c r="AI96" s="8">
        <v>0</v>
      </c>
      <c r="AJ96" s="8">
        <v>0</v>
      </c>
      <c r="AK96" s="8">
        <v>0</v>
      </c>
      <c r="AL96" s="8">
        <v>0</v>
      </c>
      <c r="AM96" s="8">
        <v>0</v>
      </c>
    </row>
    <row r="97" spans="1:39" x14ac:dyDescent="0.25">
      <c r="A97" s="3" t="s">
        <v>10</v>
      </c>
      <c r="B97" s="8">
        <f>-$H$73/2</f>
        <v>-5.2083333333333336E-2</v>
      </c>
      <c r="C97" s="8">
        <v>1</v>
      </c>
      <c r="D97" s="8">
        <v>0</v>
      </c>
      <c r="E97" s="8">
        <f>-$H$81</f>
        <v>-2.1007468121764843</v>
      </c>
      <c r="F97" s="8">
        <f>$H$73/2</f>
        <v>5.2083333333333336E-2</v>
      </c>
      <c r="G97" s="8">
        <v>1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8">
        <v>0</v>
      </c>
      <c r="AG97" s="8">
        <v>0</v>
      </c>
      <c r="AH97" s="8">
        <v>0</v>
      </c>
      <c r="AI97" s="8">
        <v>0</v>
      </c>
      <c r="AJ97" s="8">
        <v>0</v>
      </c>
      <c r="AK97" s="8">
        <v>0</v>
      </c>
      <c r="AL97" s="8">
        <v>0</v>
      </c>
      <c r="AM97" s="8">
        <v>0</v>
      </c>
    </row>
    <row r="98" spans="1:39" x14ac:dyDescent="0.25">
      <c r="A98" s="3" t="s">
        <v>11</v>
      </c>
      <c r="B98" s="8">
        <v>0</v>
      </c>
      <c r="C98" s="8">
        <v>0</v>
      </c>
      <c r="D98" s="8">
        <f>$H$75</f>
        <v>8.1034781351613488E-2</v>
      </c>
      <c r="E98" s="8">
        <f>$H$73/2</f>
        <v>5.2083333333333336E-2</v>
      </c>
      <c r="F98" s="8">
        <f>-$H$78</f>
        <v>-0.16192275786128577</v>
      </c>
      <c r="G98" s="8">
        <v>0</v>
      </c>
      <c r="H98" s="8">
        <f>$H$75</f>
        <v>8.1034781351613488E-2</v>
      </c>
      <c r="I98" s="8">
        <f>-$H$73/2</f>
        <v>-5.2083333333333336E-2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8">
        <v>0</v>
      </c>
      <c r="AG98" s="8">
        <v>0</v>
      </c>
      <c r="AH98" s="8">
        <v>0</v>
      </c>
      <c r="AI98" s="8">
        <v>0</v>
      </c>
      <c r="AJ98" s="8">
        <v>0</v>
      </c>
      <c r="AK98" s="8">
        <v>0</v>
      </c>
      <c r="AL98" s="8">
        <v>0</v>
      </c>
      <c r="AM98" s="8">
        <v>0</v>
      </c>
    </row>
    <row r="99" spans="1:39" x14ac:dyDescent="0.25">
      <c r="A99" s="3" t="s">
        <v>12</v>
      </c>
      <c r="B99" s="8">
        <v>0</v>
      </c>
      <c r="C99" s="8">
        <v>0</v>
      </c>
      <c r="D99" s="8">
        <f>-$H$73/2</f>
        <v>-5.2083333333333336E-2</v>
      </c>
      <c r="E99" s="8">
        <v>1</v>
      </c>
      <c r="F99" s="8">
        <v>0</v>
      </c>
      <c r="G99" s="8">
        <f>-$H$81</f>
        <v>-2.1007468121764843</v>
      </c>
      <c r="H99" s="8">
        <f>$H$73/2</f>
        <v>5.2083333333333336E-2</v>
      </c>
      <c r="I99" s="8">
        <v>1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0</v>
      </c>
      <c r="AD99" s="8">
        <v>0</v>
      </c>
      <c r="AE99" s="8">
        <v>0</v>
      </c>
      <c r="AF99" s="8">
        <v>0</v>
      </c>
      <c r="AG99" s="8">
        <v>0</v>
      </c>
      <c r="AH99" s="8">
        <v>0</v>
      </c>
      <c r="AI99" s="8">
        <v>0</v>
      </c>
      <c r="AJ99" s="8">
        <v>0</v>
      </c>
      <c r="AK99" s="8">
        <v>0</v>
      </c>
      <c r="AL99" s="8">
        <v>0</v>
      </c>
      <c r="AM99" s="8">
        <v>0</v>
      </c>
    </row>
    <row r="100" spans="1:39" x14ac:dyDescent="0.25">
      <c r="A100" s="3" t="s">
        <v>13</v>
      </c>
      <c r="B100" s="8">
        <v>0</v>
      </c>
      <c r="C100" s="8">
        <v>0</v>
      </c>
      <c r="D100" s="8">
        <v>0</v>
      </c>
      <c r="E100" s="8">
        <v>0</v>
      </c>
      <c r="F100" s="8">
        <f>$H$75</f>
        <v>8.1034781351613488E-2</v>
      </c>
      <c r="G100" s="8">
        <f>$H$73/2</f>
        <v>5.2083333333333336E-2</v>
      </c>
      <c r="H100" s="8">
        <f>-$H$78</f>
        <v>-0.16192275786128577</v>
      </c>
      <c r="I100" s="8">
        <v>0</v>
      </c>
      <c r="J100" s="8">
        <f>$H$75</f>
        <v>8.1034781351613488E-2</v>
      </c>
      <c r="K100" s="8">
        <f>-$H$73/2</f>
        <v>-5.2083333333333336E-2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  <c r="AM100" s="8">
        <v>0</v>
      </c>
    </row>
    <row r="101" spans="1:39" x14ac:dyDescent="0.25">
      <c r="A101" s="3" t="s">
        <v>14</v>
      </c>
      <c r="B101" s="8">
        <v>0</v>
      </c>
      <c r="C101" s="8">
        <v>0</v>
      </c>
      <c r="D101" s="8">
        <v>0</v>
      </c>
      <c r="E101" s="8">
        <v>0</v>
      </c>
      <c r="F101" s="8">
        <f>-$H$73/2</f>
        <v>-5.2083333333333336E-2</v>
      </c>
      <c r="G101" s="8">
        <v>1</v>
      </c>
      <c r="H101" s="8">
        <v>0</v>
      </c>
      <c r="I101" s="8">
        <f>-$H$81</f>
        <v>-2.1007468121764843</v>
      </c>
      <c r="J101" s="8">
        <f>$H$73/2</f>
        <v>5.2083333333333336E-2</v>
      </c>
      <c r="K101" s="8">
        <v>1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0</v>
      </c>
      <c r="AC101" s="8">
        <v>0</v>
      </c>
      <c r="AD101" s="8">
        <v>0</v>
      </c>
      <c r="AE101" s="8">
        <v>0</v>
      </c>
      <c r="AF101" s="8">
        <v>0</v>
      </c>
      <c r="AG101" s="8">
        <v>0</v>
      </c>
      <c r="AH101" s="8">
        <v>0</v>
      </c>
      <c r="AI101" s="8">
        <v>0</v>
      </c>
      <c r="AJ101" s="8">
        <v>0</v>
      </c>
      <c r="AK101" s="8">
        <v>0</v>
      </c>
      <c r="AL101" s="8">
        <v>0</v>
      </c>
      <c r="AM101" s="8">
        <v>0</v>
      </c>
    </row>
    <row r="102" spans="1:39" x14ac:dyDescent="0.25">
      <c r="A102" s="3" t="s">
        <v>15</v>
      </c>
      <c r="B102" s="8">
        <v>0</v>
      </c>
      <c r="C102" s="8">
        <v>0</v>
      </c>
      <c r="D102" s="8">
        <v>0</v>
      </c>
      <c r="E102" s="8">
        <v>0</v>
      </c>
      <c r="F102" s="8">
        <v>0</v>
      </c>
      <c r="G102" s="8">
        <v>0</v>
      </c>
      <c r="H102" s="8">
        <f>$H$75</f>
        <v>8.1034781351613488E-2</v>
      </c>
      <c r="I102" s="8">
        <f>$H$73/2</f>
        <v>5.2083333333333336E-2</v>
      </c>
      <c r="J102" s="8">
        <f>-$H$78</f>
        <v>-0.16192275786128577</v>
      </c>
      <c r="K102" s="8">
        <v>0</v>
      </c>
      <c r="L102" s="8">
        <f>$H$75</f>
        <v>8.1034781351613488E-2</v>
      </c>
      <c r="M102" s="8">
        <f>-$H$73/2</f>
        <v>-5.2083333333333336E-2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0</v>
      </c>
      <c r="AG102" s="8">
        <v>0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  <c r="AM102" s="8">
        <v>0</v>
      </c>
    </row>
    <row r="103" spans="1:39" x14ac:dyDescent="0.25">
      <c r="A103" s="3" t="s">
        <v>16</v>
      </c>
      <c r="B103" s="8">
        <v>0</v>
      </c>
      <c r="C103" s="8">
        <v>0</v>
      </c>
      <c r="D103" s="8">
        <v>0</v>
      </c>
      <c r="E103" s="8">
        <v>0</v>
      </c>
      <c r="F103" s="8">
        <v>0</v>
      </c>
      <c r="G103" s="8">
        <v>0</v>
      </c>
      <c r="H103" s="8">
        <f>-$H$73/2</f>
        <v>-5.2083333333333336E-2</v>
      </c>
      <c r="I103" s="8">
        <v>1</v>
      </c>
      <c r="J103" s="8">
        <v>0</v>
      </c>
      <c r="K103" s="8">
        <f>-$H$81</f>
        <v>-2.1007468121764843</v>
      </c>
      <c r="L103" s="8">
        <f>$H$73/2</f>
        <v>5.2083333333333336E-2</v>
      </c>
      <c r="M103" s="8">
        <v>1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  <c r="AM103" s="8">
        <v>0</v>
      </c>
    </row>
    <row r="104" spans="1:39" x14ac:dyDescent="0.25">
      <c r="A104" s="3" t="s">
        <v>17</v>
      </c>
      <c r="B104" s="8">
        <v>0</v>
      </c>
      <c r="C104" s="8">
        <v>0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f>$H$75</f>
        <v>8.1034781351613488E-2</v>
      </c>
      <c r="K104" s="8">
        <f>$H$73/2</f>
        <v>5.2083333333333336E-2</v>
      </c>
      <c r="L104" s="8">
        <f>-$H$78</f>
        <v>-0.16192275786128577</v>
      </c>
      <c r="M104" s="8">
        <v>0</v>
      </c>
      <c r="N104" s="8">
        <f>$H$75</f>
        <v>8.1034781351613488E-2</v>
      </c>
      <c r="O104" s="8">
        <f>-$H$73/2</f>
        <v>-5.2083333333333336E-2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8">
        <v>0</v>
      </c>
      <c r="AH104" s="8">
        <v>0</v>
      </c>
      <c r="AI104" s="8">
        <v>0</v>
      </c>
      <c r="AJ104" s="8">
        <v>0</v>
      </c>
      <c r="AK104" s="8">
        <v>0</v>
      </c>
      <c r="AL104" s="8">
        <v>0</v>
      </c>
      <c r="AM104" s="8">
        <v>0</v>
      </c>
    </row>
    <row r="105" spans="1:39" x14ac:dyDescent="0.25">
      <c r="A105" s="3" t="s">
        <v>18</v>
      </c>
      <c r="B105" s="8">
        <v>0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f>-$H$73/2</f>
        <v>-5.2083333333333336E-2</v>
      </c>
      <c r="K105" s="8">
        <v>1</v>
      </c>
      <c r="L105" s="8">
        <v>0</v>
      </c>
      <c r="M105" s="8">
        <f>-$H$81</f>
        <v>-2.1007468121764843</v>
      </c>
      <c r="N105" s="8">
        <f>$H$73/2</f>
        <v>5.2083333333333336E-2</v>
      </c>
      <c r="O105" s="8">
        <v>1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0</v>
      </c>
      <c r="AL105" s="8">
        <v>0</v>
      </c>
      <c r="AM105" s="8">
        <v>0</v>
      </c>
    </row>
    <row r="106" spans="1:39" x14ac:dyDescent="0.25">
      <c r="A106" s="3" t="s">
        <v>21</v>
      </c>
      <c r="B106" s="8">
        <v>0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f>$H$75</f>
        <v>8.1034781351613488E-2</v>
      </c>
      <c r="M106" s="8">
        <f>$H$73/2</f>
        <v>5.2083333333333336E-2</v>
      </c>
      <c r="N106" s="8">
        <f>-$H$78</f>
        <v>-0.16192275786128577</v>
      </c>
      <c r="O106" s="8">
        <v>0</v>
      </c>
      <c r="P106" s="8">
        <f>$H$75</f>
        <v>8.1034781351613488E-2</v>
      </c>
      <c r="Q106" s="8">
        <f>-$H$73/2</f>
        <v>-5.2083333333333336E-2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8">
        <v>0</v>
      </c>
      <c r="AI106" s="8">
        <v>0</v>
      </c>
      <c r="AJ106" s="8">
        <v>0</v>
      </c>
      <c r="AK106" s="8">
        <v>0</v>
      </c>
      <c r="AL106" s="8">
        <v>0</v>
      </c>
      <c r="AM106" s="8">
        <v>0</v>
      </c>
    </row>
    <row r="107" spans="1:39" x14ac:dyDescent="0.25">
      <c r="A107" s="3" t="s">
        <v>22</v>
      </c>
      <c r="B107" s="8">
        <v>0</v>
      </c>
      <c r="C107" s="8">
        <v>0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f>-$H$73/2</f>
        <v>-5.2083333333333336E-2</v>
      </c>
      <c r="M107" s="8">
        <v>1</v>
      </c>
      <c r="N107" s="8">
        <v>0</v>
      </c>
      <c r="O107" s="8">
        <f>-$H$81</f>
        <v>-2.1007468121764843</v>
      </c>
      <c r="P107" s="8">
        <f>$H$73/2</f>
        <v>5.2083333333333336E-2</v>
      </c>
      <c r="Q107" s="8">
        <v>1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  <c r="AD107" s="8">
        <v>0</v>
      </c>
      <c r="AE107" s="8">
        <v>0</v>
      </c>
      <c r="AF107" s="8">
        <v>0</v>
      </c>
      <c r="AG107" s="8">
        <v>0</v>
      </c>
      <c r="AH107" s="8">
        <v>0</v>
      </c>
      <c r="AI107" s="8">
        <v>0</v>
      </c>
      <c r="AJ107" s="8">
        <v>0</v>
      </c>
      <c r="AK107" s="8">
        <v>0</v>
      </c>
      <c r="AL107" s="8">
        <v>0</v>
      </c>
      <c r="AM107" s="8">
        <v>0</v>
      </c>
    </row>
    <row r="108" spans="1:39" x14ac:dyDescent="0.25">
      <c r="A108" s="3" t="s">
        <v>23</v>
      </c>
      <c r="B108" s="8">
        <v>0</v>
      </c>
      <c r="C108" s="8">
        <v>0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f>$H$75</f>
        <v>8.1034781351613488E-2</v>
      </c>
      <c r="O108" s="8">
        <f>$H$73/2</f>
        <v>5.2083333333333336E-2</v>
      </c>
      <c r="P108" s="8">
        <f>-$H$78</f>
        <v>-0.16192275786128577</v>
      </c>
      <c r="Q108" s="8">
        <v>0</v>
      </c>
      <c r="R108" s="8">
        <f>$H$75</f>
        <v>8.1034781351613488E-2</v>
      </c>
      <c r="S108" s="8">
        <f>-$H$73/2</f>
        <v>-5.2083333333333336E-2</v>
      </c>
      <c r="T108" s="8">
        <v>0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0</v>
      </c>
      <c r="AG108" s="8">
        <v>0</v>
      </c>
      <c r="AH108" s="8">
        <v>0</v>
      </c>
      <c r="AI108" s="8">
        <v>0</v>
      </c>
      <c r="AJ108" s="8">
        <v>0</v>
      </c>
      <c r="AK108" s="8">
        <v>0</v>
      </c>
      <c r="AL108" s="8">
        <v>0</v>
      </c>
      <c r="AM108" s="8">
        <v>0</v>
      </c>
    </row>
    <row r="109" spans="1:39" x14ac:dyDescent="0.25">
      <c r="A109" s="3" t="s">
        <v>24</v>
      </c>
      <c r="B109" s="8">
        <v>0</v>
      </c>
      <c r="C109" s="8">
        <v>0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f>-$H$73/2</f>
        <v>-5.2083333333333336E-2</v>
      </c>
      <c r="O109" s="8">
        <v>1</v>
      </c>
      <c r="P109" s="8">
        <v>0</v>
      </c>
      <c r="Q109" s="8">
        <f>-$H$81</f>
        <v>-2.1007468121764843</v>
      </c>
      <c r="R109" s="8">
        <f>$H$73/2</f>
        <v>5.2083333333333336E-2</v>
      </c>
      <c r="S109" s="8">
        <v>1</v>
      </c>
      <c r="T109" s="8">
        <v>0</v>
      </c>
      <c r="U109" s="8">
        <v>0</v>
      </c>
      <c r="V109" s="8">
        <v>0</v>
      </c>
      <c r="W109" s="8">
        <v>0</v>
      </c>
      <c r="X109" s="8">
        <v>0</v>
      </c>
      <c r="Y109" s="8">
        <v>0</v>
      </c>
      <c r="Z109" s="8">
        <v>0</v>
      </c>
      <c r="AA109" s="8">
        <v>0</v>
      </c>
      <c r="AB109" s="8">
        <v>0</v>
      </c>
      <c r="AC109" s="8">
        <v>0</v>
      </c>
      <c r="AD109" s="8">
        <v>0</v>
      </c>
      <c r="AE109" s="8">
        <v>0</v>
      </c>
      <c r="AF109" s="8">
        <v>0</v>
      </c>
      <c r="AG109" s="8">
        <v>0</v>
      </c>
      <c r="AH109" s="8">
        <v>0</v>
      </c>
      <c r="AI109" s="8">
        <v>0</v>
      </c>
      <c r="AJ109" s="8">
        <v>0</v>
      </c>
      <c r="AK109" s="8">
        <v>0</v>
      </c>
      <c r="AL109" s="8">
        <v>0</v>
      </c>
      <c r="AM109" s="8">
        <v>0</v>
      </c>
    </row>
    <row r="110" spans="1:39" x14ac:dyDescent="0.25">
      <c r="A110" s="3" t="s">
        <v>25</v>
      </c>
      <c r="B110" s="8">
        <v>0</v>
      </c>
      <c r="C110" s="8">
        <v>0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f>$H$75</f>
        <v>8.1034781351613488E-2</v>
      </c>
      <c r="Q110" s="8">
        <f>$H$73/2</f>
        <v>5.2083333333333336E-2</v>
      </c>
      <c r="R110" s="8">
        <f>-$H$78</f>
        <v>-0.16192275786128577</v>
      </c>
      <c r="S110" s="8">
        <v>0</v>
      </c>
      <c r="T110" s="8">
        <f>$H$75</f>
        <v>8.1034781351613488E-2</v>
      </c>
      <c r="U110" s="8">
        <f>-$H$73/2</f>
        <v>-5.2083333333333336E-2</v>
      </c>
      <c r="V110" s="8">
        <v>0</v>
      </c>
      <c r="W110" s="8">
        <v>0</v>
      </c>
      <c r="X110" s="8">
        <v>0</v>
      </c>
      <c r="Y110" s="8">
        <v>0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0</v>
      </c>
      <c r="AG110" s="8">
        <v>0</v>
      </c>
      <c r="AH110" s="8">
        <v>0</v>
      </c>
      <c r="AI110" s="8">
        <v>0</v>
      </c>
      <c r="AJ110" s="8">
        <v>0</v>
      </c>
      <c r="AK110" s="8">
        <v>0</v>
      </c>
      <c r="AL110" s="8">
        <v>0</v>
      </c>
      <c r="AM110" s="8">
        <v>0</v>
      </c>
    </row>
    <row r="111" spans="1:39" x14ac:dyDescent="0.25">
      <c r="A111" s="3" t="s">
        <v>26</v>
      </c>
      <c r="B111" s="8">
        <v>0</v>
      </c>
      <c r="C111" s="8">
        <v>0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f>-$H$73/2</f>
        <v>-5.2083333333333336E-2</v>
      </c>
      <c r="Q111" s="8">
        <v>1</v>
      </c>
      <c r="R111" s="8">
        <v>0</v>
      </c>
      <c r="S111" s="8">
        <f>-$H$81</f>
        <v>-2.1007468121764843</v>
      </c>
      <c r="T111" s="8">
        <f>$H$73/2</f>
        <v>5.2083333333333336E-2</v>
      </c>
      <c r="U111" s="8">
        <v>1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  <c r="AB111" s="8">
        <v>0</v>
      </c>
      <c r="AC111" s="8">
        <v>0</v>
      </c>
      <c r="AD111" s="8">
        <v>0</v>
      </c>
      <c r="AE111" s="8">
        <v>0</v>
      </c>
      <c r="AF111" s="8">
        <v>0</v>
      </c>
      <c r="AG111" s="8">
        <v>0</v>
      </c>
      <c r="AH111" s="8">
        <v>0</v>
      </c>
      <c r="AI111" s="8">
        <v>0</v>
      </c>
      <c r="AJ111" s="8">
        <v>0</v>
      </c>
      <c r="AK111" s="8">
        <v>0</v>
      </c>
      <c r="AL111" s="8">
        <v>0</v>
      </c>
      <c r="AM111" s="8">
        <v>0</v>
      </c>
    </row>
    <row r="112" spans="1:39" x14ac:dyDescent="0.25">
      <c r="A112" s="3" t="s">
        <v>27</v>
      </c>
      <c r="B112" s="8">
        <v>0</v>
      </c>
      <c r="C112" s="8">
        <v>0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f>$H$75</f>
        <v>8.1034781351613488E-2</v>
      </c>
      <c r="S112" s="8">
        <f>$H$73/2</f>
        <v>5.2083333333333336E-2</v>
      </c>
      <c r="T112" s="8">
        <f>-$H$78</f>
        <v>-0.16192275786128577</v>
      </c>
      <c r="U112" s="8">
        <v>0</v>
      </c>
      <c r="V112" s="8">
        <f>$H$75</f>
        <v>8.1034781351613488E-2</v>
      </c>
      <c r="W112" s="8">
        <f>-$H$73/2</f>
        <v>-5.2083333333333336E-2</v>
      </c>
      <c r="X112" s="8">
        <v>0</v>
      </c>
      <c r="Y112" s="8">
        <v>0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8">
        <v>0</v>
      </c>
      <c r="AH112" s="8">
        <v>0</v>
      </c>
      <c r="AI112" s="8">
        <v>0</v>
      </c>
      <c r="AJ112" s="8">
        <v>0</v>
      </c>
      <c r="AK112" s="8">
        <v>0</v>
      </c>
      <c r="AL112" s="8">
        <v>0</v>
      </c>
      <c r="AM112" s="8">
        <v>0</v>
      </c>
    </row>
    <row r="113" spans="1:39" x14ac:dyDescent="0.25">
      <c r="A113" s="3" t="s">
        <v>28</v>
      </c>
      <c r="B113" s="8">
        <v>0</v>
      </c>
      <c r="C113" s="8">
        <v>0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f>-$H$73/2</f>
        <v>-5.2083333333333336E-2</v>
      </c>
      <c r="S113" s="8">
        <v>1</v>
      </c>
      <c r="T113" s="8">
        <v>0</v>
      </c>
      <c r="U113" s="8">
        <f>-$H$81</f>
        <v>-2.1007468121764843</v>
      </c>
      <c r="V113" s="8">
        <f>$H$73/2</f>
        <v>5.2083333333333336E-2</v>
      </c>
      <c r="W113" s="8">
        <v>1</v>
      </c>
      <c r="X113" s="8">
        <v>0</v>
      </c>
      <c r="Y113" s="8">
        <v>0</v>
      </c>
      <c r="Z113" s="8">
        <v>0</v>
      </c>
      <c r="AA113" s="8">
        <v>0</v>
      </c>
      <c r="AB113" s="8">
        <v>0</v>
      </c>
      <c r="AC113" s="8">
        <v>0</v>
      </c>
      <c r="AD113" s="8">
        <v>0</v>
      </c>
      <c r="AE113" s="8">
        <v>0</v>
      </c>
      <c r="AF113" s="8">
        <v>0</v>
      </c>
      <c r="AG113" s="8">
        <v>0</v>
      </c>
      <c r="AH113" s="8">
        <v>0</v>
      </c>
      <c r="AI113" s="8">
        <v>0</v>
      </c>
      <c r="AJ113" s="8">
        <v>0</v>
      </c>
      <c r="AK113" s="8">
        <v>0</v>
      </c>
      <c r="AL113" s="8">
        <v>0</v>
      </c>
      <c r="AM113" s="8">
        <v>0</v>
      </c>
    </row>
    <row r="114" spans="1:39" x14ac:dyDescent="0.25">
      <c r="A114" s="3" t="s">
        <v>34</v>
      </c>
      <c r="B114" s="8">
        <v>0</v>
      </c>
      <c r="C114" s="8">
        <v>0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f>$H$75</f>
        <v>8.1034781351613488E-2</v>
      </c>
      <c r="U114" s="8">
        <f>$H$73/2</f>
        <v>5.2083333333333336E-2</v>
      </c>
      <c r="V114" s="8">
        <f>-$H$78</f>
        <v>-0.16192275786128577</v>
      </c>
      <c r="W114" s="8">
        <v>0</v>
      </c>
      <c r="X114" s="8">
        <f>$H$75</f>
        <v>8.1034781351613488E-2</v>
      </c>
      <c r="Y114" s="8">
        <f>-$H$73/2</f>
        <v>-5.2083333333333336E-2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0</v>
      </c>
      <c r="AG114" s="8">
        <v>0</v>
      </c>
      <c r="AH114" s="8">
        <v>0</v>
      </c>
      <c r="AI114" s="8">
        <v>0</v>
      </c>
      <c r="AJ114" s="8">
        <v>0</v>
      </c>
      <c r="AK114" s="8">
        <v>0</v>
      </c>
      <c r="AL114" s="8">
        <v>0</v>
      </c>
      <c r="AM114" s="8">
        <v>0</v>
      </c>
    </row>
    <row r="115" spans="1:39" x14ac:dyDescent="0.25">
      <c r="A115" s="3" t="s">
        <v>35</v>
      </c>
      <c r="B115" s="8">
        <v>0</v>
      </c>
      <c r="C115" s="8">
        <v>0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f>-$H$73/2</f>
        <v>-5.2083333333333336E-2</v>
      </c>
      <c r="U115" s="8">
        <v>1</v>
      </c>
      <c r="V115" s="8">
        <v>0</v>
      </c>
      <c r="W115" s="8">
        <f>-$H$81</f>
        <v>-2.1007468121764843</v>
      </c>
      <c r="X115" s="8">
        <f>$H$73/2</f>
        <v>5.2083333333333336E-2</v>
      </c>
      <c r="Y115" s="8">
        <v>1</v>
      </c>
      <c r="Z115" s="8">
        <v>0</v>
      </c>
      <c r="AA115" s="8">
        <v>0</v>
      </c>
      <c r="AB115" s="8">
        <v>0</v>
      </c>
      <c r="AC115" s="8">
        <v>0</v>
      </c>
      <c r="AD115" s="8">
        <v>0</v>
      </c>
      <c r="AE115" s="8">
        <v>0</v>
      </c>
      <c r="AF115" s="8">
        <v>0</v>
      </c>
      <c r="AG115" s="8">
        <v>0</v>
      </c>
      <c r="AH115" s="8">
        <v>0</v>
      </c>
      <c r="AI115" s="8">
        <v>0</v>
      </c>
      <c r="AJ115" s="8">
        <v>0</v>
      </c>
      <c r="AK115" s="8">
        <v>0</v>
      </c>
      <c r="AL115" s="8">
        <v>0</v>
      </c>
      <c r="AM115" s="8">
        <v>0</v>
      </c>
    </row>
    <row r="116" spans="1:39" x14ac:dyDescent="0.25">
      <c r="A116" s="3" t="s">
        <v>36</v>
      </c>
      <c r="B116" s="8">
        <v>0</v>
      </c>
      <c r="C116" s="8">
        <v>0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8">
        <f>$H$75</f>
        <v>8.1034781351613488E-2</v>
      </c>
      <c r="W116" s="8">
        <f>$H$73/2</f>
        <v>5.2083333333333336E-2</v>
      </c>
      <c r="X116" s="8">
        <f>-$H$78</f>
        <v>-0.16192275786128577</v>
      </c>
      <c r="Y116" s="8">
        <v>0</v>
      </c>
      <c r="Z116" s="8">
        <f>$H$75</f>
        <v>8.1034781351613488E-2</v>
      </c>
      <c r="AA116" s="8">
        <f>-$H$73/2</f>
        <v>-5.2083333333333336E-2</v>
      </c>
      <c r="AB116" s="8">
        <v>0</v>
      </c>
      <c r="AC116" s="8">
        <v>0</v>
      </c>
      <c r="AD116" s="8">
        <v>0</v>
      </c>
      <c r="AE116" s="8">
        <v>0</v>
      </c>
      <c r="AF116" s="8">
        <v>0</v>
      </c>
      <c r="AG116" s="8">
        <v>0</v>
      </c>
      <c r="AH116" s="8">
        <v>0</v>
      </c>
      <c r="AI116" s="8">
        <v>0</v>
      </c>
      <c r="AJ116" s="8">
        <v>0</v>
      </c>
      <c r="AK116" s="8">
        <v>0</v>
      </c>
      <c r="AL116" s="8">
        <v>0</v>
      </c>
      <c r="AM116" s="8">
        <v>0</v>
      </c>
    </row>
    <row r="117" spans="1:39" x14ac:dyDescent="0.25">
      <c r="A117" s="3" t="s">
        <v>37</v>
      </c>
      <c r="B117" s="8">
        <v>0</v>
      </c>
      <c r="C117" s="8">
        <v>0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8">
        <f>-$H$73/2</f>
        <v>-5.2083333333333336E-2</v>
      </c>
      <c r="W117" s="8">
        <v>1</v>
      </c>
      <c r="X117" s="8">
        <v>0</v>
      </c>
      <c r="Y117" s="8">
        <f>-$H$81</f>
        <v>-2.1007468121764843</v>
      </c>
      <c r="Z117" s="8">
        <f>$H$73/2</f>
        <v>5.2083333333333336E-2</v>
      </c>
      <c r="AA117" s="8">
        <v>1</v>
      </c>
      <c r="AB117" s="8">
        <v>0</v>
      </c>
      <c r="AC117" s="8">
        <v>0</v>
      </c>
      <c r="AD117" s="8">
        <v>0</v>
      </c>
      <c r="AE117" s="8">
        <v>0</v>
      </c>
      <c r="AF117" s="8">
        <v>0</v>
      </c>
      <c r="AG117" s="8">
        <v>0</v>
      </c>
      <c r="AH117" s="8">
        <v>0</v>
      </c>
      <c r="AI117" s="8">
        <v>0</v>
      </c>
      <c r="AJ117" s="8">
        <v>0</v>
      </c>
      <c r="AK117" s="8">
        <v>0</v>
      </c>
      <c r="AL117" s="8">
        <v>0</v>
      </c>
      <c r="AM117" s="8">
        <v>0</v>
      </c>
    </row>
    <row r="118" spans="1:39" x14ac:dyDescent="0.25">
      <c r="A118" s="3" t="s">
        <v>38</v>
      </c>
      <c r="B118" s="8">
        <v>0</v>
      </c>
      <c r="C118" s="8">
        <v>0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8">
        <v>0</v>
      </c>
      <c r="X118" s="8">
        <f>$H$75</f>
        <v>8.1034781351613488E-2</v>
      </c>
      <c r="Y118" s="8">
        <f>$H$73/2</f>
        <v>5.2083333333333336E-2</v>
      </c>
      <c r="Z118" s="8">
        <f>-$H$78</f>
        <v>-0.16192275786128577</v>
      </c>
      <c r="AA118" s="8">
        <v>0</v>
      </c>
      <c r="AB118" s="8">
        <f>$H$75</f>
        <v>8.1034781351613488E-2</v>
      </c>
      <c r="AC118" s="8">
        <f>-$H$73/2</f>
        <v>-5.2083333333333336E-2</v>
      </c>
      <c r="AD118" s="8">
        <v>0</v>
      </c>
      <c r="AE118" s="8">
        <v>0</v>
      </c>
      <c r="AF118" s="8">
        <v>0</v>
      </c>
      <c r="AG118" s="8">
        <v>0</v>
      </c>
      <c r="AH118" s="8">
        <v>0</v>
      </c>
      <c r="AI118" s="8">
        <v>0</v>
      </c>
      <c r="AJ118" s="8">
        <v>0</v>
      </c>
      <c r="AK118" s="8">
        <v>0</v>
      </c>
      <c r="AL118" s="8">
        <v>0</v>
      </c>
      <c r="AM118" s="8">
        <v>0</v>
      </c>
    </row>
    <row r="119" spans="1:39" x14ac:dyDescent="0.25">
      <c r="A119" s="3" t="s">
        <v>39</v>
      </c>
      <c r="B119" s="8">
        <v>0</v>
      </c>
      <c r="C119" s="8">
        <v>0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f>-$H$73/2</f>
        <v>-5.2083333333333336E-2</v>
      </c>
      <c r="Y119" s="8">
        <v>1</v>
      </c>
      <c r="Z119" s="8">
        <v>0</v>
      </c>
      <c r="AA119" s="8">
        <f>-$H$81</f>
        <v>-2.1007468121764843</v>
      </c>
      <c r="AB119" s="8">
        <f>$H$73/2</f>
        <v>5.2083333333333336E-2</v>
      </c>
      <c r="AC119" s="8">
        <v>1</v>
      </c>
      <c r="AD119" s="8">
        <v>0</v>
      </c>
      <c r="AE119" s="8">
        <v>0</v>
      </c>
      <c r="AF119" s="8">
        <v>0</v>
      </c>
      <c r="AG119" s="8">
        <v>0</v>
      </c>
      <c r="AH119" s="8">
        <v>0</v>
      </c>
      <c r="AI119" s="8">
        <v>0</v>
      </c>
      <c r="AJ119" s="8">
        <v>0</v>
      </c>
      <c r="AK119" s="8">
        <v>0</v>
      </c>
      <c r="AL119" s="8">
        <v>0</v>
      </c>
      <c r="AM119" s="8">
        <v>0</v>
      </c>
    </row>
    <row r="120" spans="1:39" x14ac:dyDescent="0.25">
      <c r="A120" s="3" t="s">
        <v>40</v>
      </c>
      <c r="B120" s="8">
        <v>0</v>
      </c>
      <c r="C120" s="8">
        <v>0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8">
        <f>$H$75</f>
        <v>8.1034781351613488E-2</v>
      </c>
      <c r="AA120" s="8">
        <f>$H$73/2</f>
        <v>5.2083333333333336E-2</v>
      </c>
      <c r="AB120" s="8">
        <f>-$H$78</f>
        <v>-0.16192275786128577</v>
      </c>
      <c r="AC120" s="8">
        <v>0</v>
      </c>
      <c r="AD120" s="8">
        <f>$H$75</f>
        <v>8.1034781351613488E-2</v>
      </c>
      <c r="AE120" s="8">
        <f>-$H$73/2</f>
        <v>-5.2083333333333336E-2</v>
      </c>
      <c r="AF120" s="8">
        <v>0</v>
      </c>
      <c r="AG120" s="8">
        <v>0</v>
      </c>
      <c r="AH120" s="8">
        <v>0</v>
      </c>
      <c r="AI120" s="8">
        <v>0</v>
      </c>
      <c r="AJ120" s="8">
        <v>0</v>
      </c>
      <c r="AK120" s="8">
        <v>0</v>
      </c>
      <c r="AL120" s="8">
        <v>0</v>
      </c>
      <c r="AM120" s="8">
        <v>0</v>
      </c>
    </row>
    <row r="121" spans="1:39" x14ac:dyDescent="0.25">
      <c r="A121" s="3" t="s">
        <v>41</v>
      </c>
      <c r="B121" s="8">
        <v>0</v>
      </c>
      <c r="C121" s="8">
        <v>0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8">
        <f>-$H$73/2</f>
        <v>-5.2083333333333336E-2</v>
      </c>
      <c r="AA121" s="8">
        <v>1</v>
      </c>
      <c r="AB121" s="8">
        <v>0</v>
      </c>
      <c r="AC121" s="8">
        <f>-$H$81</f>
        <v>-2.1007468121764843</v>
      </c>
      <c r="AD121" s="8">
        <f>$H$73/2</f>
        <v>5.2083333333333336E-2</v>
      </c>
      <c r="AE121" s="8">
        <v>1</v>
      </c>
      <c r="AF121" s="8">
        <v>0</v>
      </c>
      <c r="AG121" s="8">
        <v>0</v>
      </c>
      <c r="AH121" s="8">
        <v>0</v>
      </c>
      <c r="AI121" s="8">
        <v>0</v>
      </c>
      <c r="AJ121" s="8">
        <v>0</v>
      </c>
      <c r="AK121" s="8">
        <v>0</v>
      </c>
      <c r="AL121" s="8">
        <v>0</v>
      </c>
      <c r="AM121" s="8">
        <v>0</v>
      </c>
    </row>
    <row r="122" spans="1:39" x14ac:dyDescent="0.25">
      <c r="A122" s="3" t="s">
        <v>46</v>
      </c>
      <c r="B122" s="8">
        <v>0</v>
      </c>
      <c r="C122" s="8">
        <v>0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>
        <v>0</v>
      </c>
      <c r="X122" s="8">
        <v>0</v>
      </c>
      <c r="Y122" s="8">
        <v>0</v>
      </c>
      <c r="Z122" s="8">
        <v>0</v>
      </c>
      <c r="AA122" s="8">
        <v>0</v>
      </c>
      <c r="AB122" s="8">
        <f>$H$75</f>
        <v>8.1034781351613488E-2</v>
      </c>
      <c r="AC122" s="8">
        <f>$H$73/2</f>
        <v>5.2083333333333336E-2</v>
      </c>
      <c r="AD122" s="8">
        <f>-$H$78</f>
        <v>-0.16192275786128577</v>
      </c>
      <c r="AE122" s="8">
        <v>0</v>
      </c>
      <c r="AF122" s="8">
        <f>$H$75</f>
        <v>8.1034781351613488E-2</v>
      </c>
      <c r="AG122" s="8">
        <f>-$H$73/2</f>
        <v>-5.2083333333333336E-2</v>
      </c>
      <c r="AH122" s="8">
        <v>0</v>
      </c>
      <c r="AI122" s="8">
        <v>0</v>
      </c>
      <c r="AJ122" s="8">
        <v>0</v>
      </c>
      <c r="AK122" s="8">
        <v>0</v>
      </c>
      <c r="AL122" s="8">
        <v>0</v>
      </c>
      <c r="AM122" s="8">
        <v>0</v>
      </c>
    </row>
    <row r="123" spans="1:39" x14ac:dyDescent="0.25">
      <c r="A123" s="3" t="s">
        <v>47</v>
      </c>
      <c r="B123" s="8">
        <v>0</v>
      </c>
      <c r="C123" s="8">
        <v>0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8">
        <v>0</v>
      </c>
      <c r="X123" s="8">
        <v>0</v>
      </c>
      <c r="Y123" s="8">
        <v>0</v>
      </c>
      <c r="Z123" s="8">
        <v>0</v>
      </c>
      <c r="AA123" s="8">
        <v>0</v>
      </c>
      <c r="AB123" s="8">
        <f>-$H$73/2</f>
        <v>-5.2083333333333336E-2</v>
      </c>
      <c r="AC123" s="8">
        <v>1</v>
      </c>
      <c r="AD123" s="8">
        <v>0</v>
      </c>
      <c r="AE123" s="8">
        <f>-$H$81</f>
        <v>-2.1007468121764843</v>
      </c>
      <c r="AF123" s="8">
        <f>$H$73/2</f>
        <v>5.2083333333333336E-2</v>
      </c>
      <c r="AG123" s="8">
        <v>1</v>
      </c>
      <c r="AH123" s="8">
        <v>0</v>
      </c>
      <c r="AI123" s="8">
        <v>0</v>
      </c>
      <c r="AJ123" s="8">
        <v>0</v>
      </c>
      <c r="AK123" s="8">
        <v>0</v>
      </c>
      <c r="AL123" s="8">
        <v>0</v>
      </c>
      <c r="AM123" s="8">
        <v>0</v>
      </c>
    </row>
    <row r="124" spans="1:39" x14ac:dyDescent="0.25">
      <c r="A124" s="3" t="s">
        <v>48</v>
      </c>
      <c r="B124" s="8">
        <v>0</v>
      </c>
      <c r="C124" s="8">
        <v>0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8">
        <v>0</v>
      </c>
      <c r="V124" s="8">
        <v>0</v>
      </c>
      <c r="W124" s="8">
        <v>0</v>
      </c>
      <c r="X124" s="8">
        <v>0</v>
      </c>
      <c r="Y124" s="8">
        <v>0</v>
      </c>
      <c r="Z124" s="8">
        <v>0</v>
      </c>
      <c r="AA124" s="8">
        <v>0</v>
      </c>
      <c r="AB124" s="8">
        <v>0</v>
      </c>
      <c r="AC124" s="8">
        <v>0</v>
      </c>
      <c r="AD124" s="8">
        <f>$H$75</f>
        <v>8.1034781351613488E-2</v>
      </c>
      <c r="AE124" s="8">
        <f>$H$73/2</f>
        <v>5.2083333333333336E-2</v>
      </c>
      <c r="AF124" s="8">
        <f>-$H$78</f>
        <v>-0.16192275786128577</v>
      </c>
      <c r="AG124" s="8">
        <v>0</v>
      </c>
      <c r="AH124" s="8">
        <f>$H$75</f>
        <v>8.1034781351613488E-2</v>
      </c>
      <c r="AI124" s="8">
        <f>-$H$73/2</f>
        <v>-5.2083333333333336E-2</v>
      </c>
      <c r="AJ124" s="8">
        <v>0</v>
      </c>
      <c r="AK124" s="8">
        <v>0</v>
      </c>
      <c r="AL124" s="8">
        <v>0</v>
      </c>
      <c r="AM124" s="8">
        <v>0</v>
      </c>
    </row>
    <row r="125" spans="1:39" x14ac:dyDescent="0.25">
      <c r="A125" s="3" t="s">
        <v>49</v>
      </c>
      <c r="B125" s="8">
        <v>0</v>
      </c>
      <c r="C125" s="8">
        <v>0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8">
        <v>0</v>
      </c>
      <c r="AA125" s="8">
        <v>0</v>
      </c>
      <c r="AB125" s="8">
        <v>0</v>
      </c>
      <c r="AC125" s="8">
        <v>0</v>
      </c>
      <c r="AD125" s="8">
        <f>-$H$73/2</f>
        <v>-5.2083333333333336E-2</v>
      </c>
      <c r="AE125" s="8">
        <v>1</v>
      </c>
      <c r="AF125" s="8">
        <v>0</v>
      </c>
      <c r="AG125" s="8">
        <f>-$H$81</f>
        <v>-2.1007468121764843</v>
      </c>
      <c r="AH125" s="8">
        <f>$H$73/2</f>
        <v>5.2083333333333336E-2</v>
      </c>
      <c r="AI125" s="8">
        <v>1</v>
      </c>
      <c r="AJ125" s="8">
        <v>0</v>
      </c>
      <c r="AK125" s="8">
        <v>0</v>
      </c>
      <c r="AL125" s="8">
        <v>0</v>
      </c>
      <c r="AM125" s="8">
        <v>0</v>
      </c>
    </row>
    <row r="126" spans="1:39" x14ac:dyDescent="0.25">
      <c r="A126" s="3" t="s">
        <v>50</v>
      </c>
      <c r="B126" s="8">
        <v>0</v>
      </c>
      <c r="C126" s="8">
        <v>0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>
        <v>0</v>
      </c>
      <c r="W126" s="8">
        <v>0</v>
      </c>
      <c r="X126" s="8">
        <v>0</v>
      </c>
      <c r="Y126" s="8">
        <v>0</v>
      </c>
      <c r="Z126" s="8">
        <v>0</v>
      </c>
      <c r="AA126" s="8">
        <v>0</v>
      </c>
      <c r="AB126" s="8">
        <v>0</v>
      </c>
      <c r="AC126" s="8">
        <v>0</v>
      </c>
      <c r="AD126" s="8">
        <v>0</v>
      </c>
      <c r="AE126" s="8">
        <v>0</v>
      </c>
      <c r="AF126" s="8">
        <f>$H$75</f>
        <v>8.1034781351613488E-2</v>
      </c>
      <c r="AG126" s="8">
        <f>$H$73/2</f>
        <v>5.2083333333333336E-2</v>
      </c>
      <c r="AH126" s="8">
        <f>-$H$78</f>
        <v>-0.16192275786128577</v>
      </c>
      <c r="AI126" s="8">
        <v>0</v>
      </c>
      <c r="AJ126" s="8">
        <f>$H$75</f>
        <v>8.1034781351613488E-2</v>
      </c>
      <c r="AK126" s="8">
        <f>-$H$73/2</f>
        <v>-5.2083333333333336E-2</v>
      </c>
      <c r="AL126" s="8">
        <v>0</v>
      </c>
      <c r="AM126" s="8">
        <v>0</v>
      </c>
    </row>
    <row r="127" spans="1:39" x14ac:dyDescent="0.25">
      <c r="A127" s="3" t="s">
        <v>51</v>
      </c>
      <c r="B127" s="8">
        <v>0</v>
      </c>
      <c r="C127" s="8">
        <v>0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8">
        <v>0</v>
      </c>
      <c r="AA127" s="8">
        <v>0</v>
      </c>
      <c r="AB127" s="8">
        <v>0</v>
      </c>
      <c r="AC127" s="8">
        <v>0</v>
      </c>
      <c r="AD127" s="8">
        <v>0</v>
      </c>
      <c r="AE127" s="8">
        <v>0</v>
      </c>
      <c r="AF127" s="8">
        <f>-$H$73/2</f>
        <v>-5.2083333333333336E-2</v>
      </c>
      <c r="AG127" s="8">
        <v>1</v>
      </c>
      <c r="AH127" s="8">
        <v>0</v>
      </c>
      <c r="AI127" s="8">
        <f>-$H$81</f>
        <v>-2.1007468121764843</v>
      </c>
      <c r="AJ127" s="8">
        <f>$H$73/2</f>
        <v>5.2083333333333336E-2</v>
      </c>
      <c r="AK127" s="8">
        <v>1</v>
      </c>
      <c r="AL127" s="8">
        <v>0</v>
      </c>
      <c r="AM127" s="8">
        <v>0</v>
      </c>
    </row>
    <row r="128" spans="1:39" x14ac:dyDescent="0.25">
      <c r="A128" s="3" t="s">
        <v>52</v>
      </c>
      <c r="B128" s="8">
        <v>0</v>
      </c>
      <c r="C128" s="8">
        <v>0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8">
        <v>0</v>
      </c>
      <c r="AC128" s="8">
        <v>0</v>
      </c>
      <c r="AD128" s="8">
        <v>0</v>
      </c>
      <c r="AE128" s="8">
        <v>0</v>
      </c>
      <c r="AF128" s="8">
        <v>0</v>
      </c>
      <c r="AG128" s="8">
        <v>0</v>
      </c>
      <c r="AH128" s="8">
        <f>$H$75</f>
        <v>8.1034781351613488E-2</v>
      </c>
      <c r="AI128" s="8">
        <f>$H$73/2</f>
        <v>5.2083333333333336E-2</v>
      </c>
      <c r="AJ128" s="8">
        <f>-$H$78</f>
        <v>-0.16192275786128577</v>
      </c>
      <c r="AK128" s="8">
        <v>0</v>
      </c>
      <c r="AL128" s="8">
        <f>$H$75</f>
        <v>8.1034781351613488E-2</v>
      </c>
      <c r="AM128" s="8">
        <f>-$H$73/2</f>
        <v>-5.2083333333333336E-2</v>
      </c>
    </row>
    <row r="129" spans="1:39" x14ac:dyDescent="0.25">
      <c r="A129" s="3" t="s">
        <v>53</v>
      </c>
      <c r="B129" s="8">
        <v>0</v>
      </c>
      <c r="C129" s="8">
        <v>0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8">
        <v>0</v>
      </c>
      <c r="W129" s="8">
        <v>0</v>
      </c>
      <c r="X129" s="8">
        <v>0</v>
      </c>
      <c r="Y129" s="8">
        <v>0</v>
      </c>
      <c r="Z129" s="8">
        <v>0</v>
      </c>
      <c r="AA129" s="8">
        <v>0</v>
      </c>
      <c r="AB129" s="8">
        <v>0</v>
      </c>
      <c r="AC129" s="8">
        <v>0</v>
      </c>
      <c r="AD129" s="8">
        <v>0</v>
      </c>
      <c r="AE129" s="8">
        <v>0</v>
      </c>
      <c r="AF129" s="8">
        <v>0</v>
      </c>
      <c r="AG129" s="8">
        <v>0</v>
      </c>
      <c r="AH129" s="8">
        <f>-$H$73/2</f>
        <v>-5.2083333333333336E-2</v>
      </c>
      <c r="AI129" s="8">
        <v>1</v>
      </c>
      <c r="AJ129" s="8">
        <v>0</v>
      </c>
      <c r="AK129" s="8">
        <f>-$H$81</f>
        <v>-2.1007468121764843</v>
      </c>
      <c r="AL129" s="8">
        <f>$H$73/2</f>
        <v>5.2083333333333336E-2</v>
      </c>
      <c r="AM129" s="8">
        <v>1</v>
      </c>
    </row>
    <row r="130" spans="1:39" x14ac:dyDescent="0.25">
      <c r="A130" s="3" t="s">
        <v>19</v>
      </c>
      <c r="B130" s="8">
        <v>0</v>
      </c>
      <c r="C130" s="8">
        <v>0</v>
      </c>
      <c r="D130" s="8">
        <v>1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8">
        <v>0</v>
      </c>
      <c r="AA130" s="8">
        <v>0</v>
      </c>
      <c r="AB130" s="8">
        <v>0</v>
      </c>
      <c r="AC130" s="8">
        <v>0</v>
      </c>
      <c r="AD130" s="8">
        <v>0</v>
      </c>
      <c r="AE130" s="8">
        <v>0</v>
      </c>
      <c r="AF130" s="8">
        <v>0</v>
      </c>
      <c r="AG130" s="8">
        <v>0</v>
      </c>
      <c r="AH130" s="8">
        <v>0</v>
      </c>
      <c r="AI130" s="8">
        <v>0</v>
      </c>
      <c r="AJ130" s="8">
        <v>0</v>
      </c>
      <c r="AK130" s="8">
        <v>0</v>
      </c>
      <c r="AL130" s="8">
        <v>0</v>
      </c>
      <c r="AM130" s="8">
        <v>0</v>
      </c>
    </row>
    <row r="131" spans="1:39" x14ac:dyDescent="0.25">
      <c r="A131" s="3" t="s">
        <v>20</v>
      </c>
      <c r="B131" s="8">
        <v>0</v>
      </c>
      <c r="C131" s="8">
        <v>1</v>
      </c>
      <c r="D131" s="8">
        <v>0</v>
      </c>
      <c r="E131" s="8">
        <v>0</v>
      </c>
      <c r="F131" s="8">
        <v>0</v>
      </c>
      <c r="G131" s="8">
        <v>-1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0</v>
      </c>
      <c r="AC131" s="8">
        <v>0</v>
      </c>
      <c r="AD131" s="8">
        <v>0</v>
      </c>
      <c r="AE131" s="8">
        <v>0</v>
      </c>
      <c r="AF131" s="8">
        <v>0</v>
      </c>
      <c r="AG131" s="8">
        <v>0</v>
      </c>
      <c r="AH131" s="8">
        <v>0</v>
      </c>
      <c r="AI131" s="8">
        <v>0</v>
      </c>
      <c r="AJ131" s="8">
        <v>0</v>
      </c>
      <c r="AK131" s="8">
        <v>0</v>
      </c>
      <c r="AL131" s="8">
        <v>0</v>
      </c>
      <c r="AM131" s="8">
        <v>0</v>
      </c>
    </row>
    <row r="132" spans="1:39" x14ac:dyDescent="0.25">
      <c r="A132" s="3" t="s">
        <v>54</v>
      </c>
      <c r="B132" s="8">
        <v>0</v>
      </c>
      <c r="C132" s="8">
        <v>0</v>
      </c>
      <c r="D132" s="8">
        <v>0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8">
        <v>0</v>
      </c>
      <c r="Z132" s="8">
        <v>0</v>
      </c>
      <c r="AA132" s="8">
        <v>0</v>
      </c>
      <c r="AB132" s="8">
        <v>0</v>
      </c>
      <c r="AC132" s="8">
        <v>0</v>
      </c>
      <c r="AD132" s="8">
        <v>0</v>
      </c>
      <c r="AE132" s="8">
        <v>0</v>
      </c>
      <c r="AF132" s="8">
        <v>0</v>
      </c>
      <c r="AG132" s="8">
        <v>0</v>
      </c>
      <c r="AH132" s="8">
        <v>0</v>
      </c>
      <c r="AI132" s="8">
        <v>0</v>
      </c>
      <c r="AJ132" s="8">
        <v>1</v>
      </c>
      <c r="AK132" s="8">
        <v>0</v>
      </c>
      <c r="AL132" s="8">
        <v>0</v>
      </c>
      <c r="AM132" s="8">
        <v>0</v>
      </c>
    </row>
    <row r="133" spans="1:39" x14ac:dyDescent="0.25">
      <c r="A133" s="3" t="s">
        <v>55</v>
      </c>
      <c r="B133" s="8">
        <v>0</v>
      </c>
      <c r="C133" s="8">
        <v>0</v>
      </c>
      <c r="D133" s="8">
        <v>0</v>
      </c>
      <c r="E133" s="8">
        <v>0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8">
        <v>0</v>
      </c>
      <c r="T133" s="8">
        <v>0</v>
      </c>
      <c r="U133" s="8">
        <v>0</v>
      </c>
      <c r="V133" s="8">
        <v>0</v>
      </c>
      <c r="W133" s="8">
        <v>0</v>
      </c>
      <c r="X133" s="8">
        <v>0</v>
      </c>
      <c r="Y133" s="8">
        <v>0</v>
      </c>
      <c r="Z133" s="8">
        <v>0</v>
      </c>
      <c r="AA133" s="8">
        <v>0</v>
      </c>
      <c r="AB133" s="8">
        <v>0</v>
      </c>
      <c r="AC133" s="8">
        <v>0</v>
      </c>
      <c r="AD133" s="8">
        <v>0</v>
      </c>
      <c r="AE133" s="8">
        <v>0</v>
      </c>
      <c r="AF133" s="8">
        <v>0</v>
      </c>
      <c r="AG133" s="8">
        <v>0</v>
      </c>
      <c r="AH133" s="8">
        <v>0</v>
      </c>
      <c r="AI133" s="8">
        <v>1</v>
      </c>
      <c r="AJ133" s="8">
        <v>0</v>
      </c>
      <c r="AK133" s="8">
        <v>0</v>
      </c>
      <c r="AL133" s="8">
        <v>0</v>
      </c>
      <c r="AM133" s="8">
        <v>-1</v>
      </c>
    </row>
    <row r="134" spans="1:39" x14ac:dyDescent="0.25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Q134" s="8"/>
    </row>
    <row r="135" spans="1:39" x14ac:dyDescent="0.25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8"/>
    </row>
    <row r="136" spans="1:39" x14ac:dyDescent="0.25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8"/>
    </row>
    <row r="137" spans="1:39" x14ac:dyDescent="0.25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8"/>
    </row>
    <row r="138" spans="1:39" x14ac:dyDescent="0.25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8"/>
    </row>
    <row r="140" spans="1:39" ht="18.75" x14ac:dyDescent="0.25">
      <c r="B140" s="30" t="s">
        <v>210</v>
      </c>
      <c r="D140" s="7"/>
      <c r="E140" s="7"/>
      <c r="F140" s="7"/>
      <c r="G140" s="7"/>
      <c r="H140" s="7"/>
      <c r="I140" s="7"/>
      <c r="J140" s="7"/>
      <c r="K140" s="7"/>
      <c r="L140" s="8"/>
    </row>
    <row r="141" spans="1:39" ht="18.75" x14ac:dyDescent="0.25">
      <c r="C141" s="5" t="s">
        <v>213</v>
      </c>
      <c r="K141" s="15" t="s">
        <v>8</v>
      </c>
    </row>
    <row r="142" spans="1:39" x14ac:dyDescent="0.25">
      <c r="B142" s="1"/>
    </row>
    <row r="143" spans="1:39" ht="18" x14ac:dyDescent="0.25">
      <c r="B143" s="1"/>
      <c r="C143" s="13" t="s">
        <v>177</v>
      </c>
      <c r="D143" s="3">
        <f>1/24</f>
        <v>4.1666666666666664E-2</v>
      </c>
      <c r="H143" s="3">
        <f>D143*D143/D145</f>
        <v>4.6296296296296294E-2</v>
      </c>
    </row>
    <row r="144" spans="1:39" x14ac:dyDescent="0.25">
      <c r="B144" s="1"/>
    </row>
    <row r="145" spans="1:13" x14ac:dyDescent="0.25">
      <c r="B145" s="1"/>
      <c r="C145" s="3" t="s">
        <v>178</v>
      </c>
      <c r="D145" s="3">
        <f>1/(2/3)*2*(1+0.25)*0.01</f>
        <v>3.7499999999999999E-2</v>
      </c>
      <c r="E145" s="8"/>
      <c r="H145" s="3">
        <f>H143+D157</f>
        <v>3.6015458378494881E-2</v>
      </c>
      <c r="I145" s="19"/>
    </row>
    <row r="146" spans="1:13" x14ac:dyDescent="0.25">
      <c r="B146" s="1"/>
      <c r="C146" s="9"/>
      <c r="D146" s="9"/>
      <c r="E146" s="8"/>
      <c r="I146" s="19"/>
    </row>
    <row r="147" spans="1:13" ht="18.75" x14ac:dyDescent="0.25">
      <c r="C147" s="7" t="s">
        <v>132</v>
      </c>
      <c r="D147" s="3">
        <v>0.01</v>
      </c>
      <c r="E147" s="5"/>
      <c r="I147" s="19"/>
    </row>
    <row r="148" spans="1:13" x14ac:dyDescent="0.25">
      <c r="B148" s="15"/>
      <c r="H148" s="3">
        <f>2*H143+2*D157+D143*D143*D143*D143*(D153-D161*D161)</f>
        <v>7.2004588559716851E-2</v>
      </c>
      <c r="I148" s="19"/>
    </row>
    <row r="149" spans="1:13" x14ac:dyDescent="0.25">
      <c r="B149" s="18" t="s">
        <v>133</v>
      </c>
      <c r="D149" s="19">
        <f>-0.6*PI()*PI()</f>
        <v>-5.9217626406536148</v>
      </c>
    </row>
    <row r="150" spans="1:13" x14ac:dyDescent="0.25">
      <c r="B150" s="16"/>
      <c r="C150" s="16"/>
      <c r="D150" s="16"/>
      <c r="E150" s="16"/>
      <c r="F150" s="16"/>
    </row>
    <row r="151" spans="1:13" x14ac:dyDescent="0.25">
      <c r="B151" s="16"/>
      <c r="C151" s="16"/>
      <c r="D151" s="16"/>
      <c r="E151" s="16"/>
      <c r="F151" s="16"/>
      <c r="H151" s="3">
        <f>2+H143-D147*D143*D143*D161*D161</f>
        <v>2.0447917418378654</v>
      </c>
    </row>
    <row r="152" spans="1:13" x14ac:dyDescent="0.25">
      <c r="B152" s="16"/>
      <c r="C152" s="16"/>
      <c r="D152" s="16"/>
      <c r="E152" s="16"/>
      <c r="F152" s="16"/>
    </row>
    <row r="153" spans="1:13" x14ac:dyDescent="0.25">
      <c r="A153" s="3" t="s">
        <v>134</v>
      </c>
      <c r="B153" s="16"/>
      <c r="C153" s="16"/>
      <c r="D153" s="25">
        <f>0.8*POWER(PI(),4)</f>
        <v>77.927272827201946</v>
      </c>
      <c r="E153" s="16"/>
      <c r="F153" s="16"/>
    </row>
    <row r="154" spans="1:13" x14ac:dyDescent="0.25">
      <c r="B154" s="16"/>
      <c r="C154" s="16"/>
      <c r="D154" s="16"/>
      <c r="E154" s="16"/>
      <c r="F154" s="16"/>
    </row>
    <row r="156" spans="1:13" x14ac:dyDescent="0.25">
      <c r="K156" s="7"/>
      <c r="L156" s="7"/>
      <c r="M156" s="7"/>
    </row>
    <row r="157" spans="1:13" x14ac:dyDescent="0.25">
      <c r="D157" s="3">
        <f>D149*D143*D143</f>
        <v>-1.0280837917801414E-2</v>
      </c>
      <c r="G157" s="19"/>
      <c r="I157" s="4"/>
      <c r="J157" s="7"/>
      <c r="K157" s="26"/>
      <c r="L157" s="26"/>
      <c r="M157" s="26"/>
    </row>
    <row r="158" spans="1:13" x14ac:dyDescent="0.25">
      <c r="C158" s="15"/>
      <c r="D158" s="21"/>
      <c r="E158" s="16"/>
      <c r="F158" s="16"/>
      <c r="I158" s="4"/>
      <c r="J158" s="7"/>
      <c r="K158" s="26"/>
      <c r="L158" s="26"/>
      <c r="M158" s="26"/>
    </row>
    <row r="159" spans="1:13" x14ac:dyDescent="0.25">
      <c r="C159" s="15"/>
      <c r="D159" s="21"/>
      <c r="E159" s="16"/>
      <c r="I159" s="4"/>
      <c r="J159" s="7"/>
      <c r="K159" s="26"/>
      <c r="L159" s="26"/>
      <c r="M159" s="26"/>
    </row>
    <row r="160" spans="1:13" x14ac:dyDescent="0.25">
      <c r="C160" s="15"/>
      <c r="D160" s="21"/>
      <c r="E160" s="16"/>
      <c r="F160" s="16"/>
      <c r="I160" s="4"/>
      <c r="J160" s="7"/>
      <c r="K160" s="27"/>
      <c r="L160" s="26"/>
      <c r="M160" s="26"/>
    </row>
    <row r="161" spans="1:55" x14ac:dyDescent="0.25">
      <c r="C161" s="15"/>
      <c r="D161" s="28">
        <v>9.3092608087656235</v>
      </c>
      <c r="E161" s="16"/>
      <c r="F161" s="12" t="s">
        <v>87</v>
      </c>
      <c r="G161" s="3">
        <f>1E+40*MDETERM(B166:BC219)</f>
        <v>-6.0742825383419408E-9</v>
      </c>
      <c r="I161" s="4"/>
      <c r="J161" s="7"/>
      <c r="K161" s="26"/>
      <c r="L161" s="26"/>
      <c r="M161" s="26"/>
    </row>
    <row r="162" spans="1:55" x14ac:dyDescent="0.25">
      <c r="C162" s="15"/>
      <c r="D162" s="21"/>
      <c r="E162" s="16"/>
      <c r="F162" s="16"/>
    </row>
    <row r="163" spans="1:55" x14ac:dyDescent="0.25">
      <c r="C163" s="15"/>
      <c r="D163" s="21"/>
      <c r="E163" s="16"/>
      <c r="F163" s="16"/>
    </row>
    <row r="164" spans="1:55" x14ac:dyDescent="0.25">
      <c r="C164" s="16"/>
      <c r="D164" s="21"/>
      <c r="E164" s="16"/>
      <c r="F164" s="16"/>
    </row>
    <row r="165" spans="1:55" x14ac:dyDescent="0.25">
      <c r="B165" s="4" t="s">
        <v>0</v>
      </c>
      <c r="C165" s="4" t="s">
        <v>179</v>
      </c>
      <c r="D165" s="4" t="s">
        <v>1</v>
      </c>
      <c r="E165" s="4" t="s">
        <v>180</v>
      </c>
      <c r="F165" s="4" t="s">
        <v>2</v>
      </c>
      <c r="G165" s="4" t="s">
        <v>181</v>
      </c>
      <c r="H165" s="4" t="s">
        <v>3</v>
      </c>
      <c r="I165" s="4" t="s">
        <v>182</v>
      </c>
      <c r="J165" s="4" t="s">
        <v>4</v>
      </c>
      <c r="K165" s="4" t="s">
        <v>183</v>
      </c>
      <c r="L165" s="4" t="s">
        <v>5</v>
      </c>
      <c r="M165" s="4" t="s">
        <v>184</v>
      </c>
      <c r="N165" s="4" t="s">
        <v>6</v>
      </c>
      <c r="O165" s="4" t="s">
        <v>185</v>
      </c>
      <c r="P165" s="4" t="s">
        <v>7</v>
      </c>
      <c r="Q165" s="4" t="s">
        <v>186</v>
      </c>
      <c r="R165" s="4" t="s">
        <v>31</v>
      </c>
      <c r="S165" s="4" t="s">
        <v>187</v>
      </c>
      <c r="T165" s="4" t="s">
        <v>32</v>
      </c>
      <c r="U165" s="4" t="s">
        <v>188</v>
      </c>
      <c r="V165" s="4" t="s">
        <v>33</v>
      </c>
      <c r="W165" s="4" t="s">
        <v>189</v>
      </c>
      <c r="X165" s="4" t="s">
        <v>42</v>
      </c>
      <c r="Y165" s="4" t="s">
        <v>190</v>
      </c>
      <c r="Z165" s="4" t="s">
        <v>43</v>
      </c>
      <c r="AA165" s="4" t="s">
        <v>191</v>
      </c>
      <c r="AB165" s="4" t="s">
        <v>44</v>
      </c>
      <c r="AC165" s="4" t="s">
        <v>192</v>
      </c>
      <c r="AD165" s="4" t="s">
        <v>45</v>
      </c>
      <c r="AE165" s="4" t="s">
        <v>193</v>
      </c>
      <c r="AF165" s="4" t="s">
        <v>56</v>
      </c>
      <c r="AG165" s="4" t="s">
        <v>194</v>
      </c>
      <c r="AH165" s="4" t="s">
        <v>57</v>
      </c>
      <c r="AI165" s="4" t="s">
        <v>195</v>
      </c>
      <c r="AJ165" s="4" t="s">
        <v>58</v>
      </c>
      <c r="AK165" s="4" t="s">
        <v>196</v>
      </c>
      <c r="AL165" s="4" t="s">
        <v>59</v>
      </c>
      <c r="AM165" s="4" t="s">
        <v>88</v>
      </c>
      <c r="AN165" s="4" t="s">
        <v>78</v>
      </c>
      <c r="AO165" s="4" t="s">
        <v>89</v>
      </c>
      <c r="AP165" s="4" t="s">
        <v>79</v>
      </c>
      <c r="AQ165" s="4" t="s">
        <v>90</v>
      </c>
      <c r="AR165" s="4" t="s">
        <v>80</v>
      </c>
      <c r="AS165" s="4" t="s">
        <v>91</v>
      </c>
      <c r="AT165" s="4" t="s">
        <v>81</v>
      </c>
      <c r="AU165" s="4" t="s">
        <v>92</v>
      </c>
      <c r="AV165" s="4" t="s">
        <v>82</v>
      </c>
      <c r="AW165" s="4" t="s">
        <v>93</v>
      </c>
      <c r="AX165" s="4" t="s">
        <v>83</v>
      </c>
      <c r="AY165" s="4" t="s">
        <v>94</v>
      </c>
      <c r="AZ165" s="4" t="s">
        <v>84</v>
      </c>
      <c r="BA165" s="4" t="s">
        <v>95</v>
      </c>
      <c r="BB165" s="4" t="s">
        <v>85</v>
      </c>
      <c r="BC165" s="4" t="s">
        <v>96</v>
      </c>
    </row>
    <row r="166" spans="1:55" x14ac:dyDescent="0.25">
      <c r="A166" s="3" t="s">
        <v>9</v>
      </c>
      <c r="B166" s="8">
        <f>$H$145</f>
        <v>3.6015458378494881E-2</v>
      </c>
      <c r="C166" s="8">
        <f>$H$143/2</f>
        <v>2.3148148148148147E-2</v>
      </c>
      <c r="D166" s="8">
        <f>-$H$148</f>
        <v>-7.2004588559716851E-2</v>
      </c>
      <c r="E166" s="8">
        <v>0</v>
      </c>
      <c r="F166" s="8">
        <f>$H$145</f>
        <v>3.6015458378494881E-2</v>
      </c>
      <c r="G166" s="8">
        <f>-$H$143/2</f>
        <v>-2.3148148148148147E-2</v>
      </c>
      <c r="H166" s="8">
        <v>0</v>
      </c>
      <c r="I166" s="8">
        <v>0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</v>
      </c>
      <c r="P166" s="8">
        <v>0</v>
      </c>
      <c r="Q166" s="8">
        <v>0</v>
      </c>
      <c r="R166" s="8">
        <v>0</v>
      </c>
      <c r="S166" s="8">
        <v>0</v>
      </c>
      <c r="T166" s="8">
        <v>0</v>
      </c>
      <c r="U166" s="8">
        <v>0</v>
      </c>
      <c r="V166" s="8">
        <v>0</v>
      </c>
      <c r="W166" s="8">
        <v>0</v>
      </c>
      <c r="X166" s="8">
        <v>0</v>
      </c>
      <c r="Y166" s="8">
        <v>0</v>
      </c>
      <c r="Z166" s="8">
        <v>0</v>
      </c>
      <c r="AA166" s="8">
        <v>0</v>
      </c>
      <c r="AB166" s="8">
        <v>0</v>
      </c>
      <c r="AC166" s="8">
        <v>0</v>
      </c>
      <c r="AD166" s="8">
        <v>0</v>
      </c>
      <c r="AE166" s="8">
        <v>0</v>
      </c>
      <c r="AF166" s="8">
        <v>0</v>
      </c>
      <c r="AG166" s="8">
        <v>0</v>
      </c>
      <c r="AH166" s="8">
        <v>0</v>
      </c>
      <c r="AI166" s="8">
        <v>0</v>
      </c>
      <c r="AJ166" s="8">
        <v>0</v>
      </c>
      <c r="AK166" s="8">
        <v>0</v>
      </c>
      <c r="AL166" s="8">
        <v>0</v>
      </c>
      <c r="AM166" s="8">
        <v>0</v>
      </c>
      <c r="AN166" s="8">
        <v>0</v>
      </c>
      <c r="AO166" s="8">
        <v>0</v>
      </c>
      <c r="AP166" s="8">
        <v>0</v>
      </c>
      <c r="AQ166" s="8">
        <v>0</v>
      </c>
      <c r="AR166" s="8">
        <v>0</v>
      </c>
      <c r="AS166" s="8">
        <v>0</v>
      </c>
      <c r="AT166" s="8">
        <v>0</v>
      </c>
      <c r="AU166" s="8">
        <v>0</v>
      </c>
      <c r="AV166" s="8">
        <v>0</v>
      </c>
      <c r="AW166" s="8">
        <v>0</v>
      </c>
      <c r="AX166" s="8">
        <v>0</v>
      </c>
      <c r="AY166" s="8">
        <v>0</v>
      </c>
      <c r="AZ166" s="8">
        <v>0</v>
      </c>
      <c r="BA166" s="8">
        <v>0</v>
      </c>
      <c r="BB166" s="8">
        <v>0</v>
      </c>
      <c r="BC166" s="8">
        <v>0</v>
      </c>
    </row>
    <row r="167" spans="1:55" x14ac:dyDescent="0.25">
      <c r="A167" s="3" t="s">
        <v>10</v>
      </c>
      <c r="B167" s="8">
        <f>-$H$143/2</f>
        <v>-2.3148148148148147E-2</v>
      </c>
      <c r="C167" s="8">
        <v>1</v>
      </c>
      <c r="D167" s="8">
        <v>0</v>
      </c>
      <c r="E167" s="8">
        <f>-$H$151</f>
        <v>-2.0447917418378654</v>
      </c>
      <c r="F167" s="8">
        <f>$H$143/2</f>
        <v>2.3148148148148147E-2</v>
      </c>
      <c r="G167" s="8">
        <v>1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  <c r="O167" s="8">
        <v>0</v>
      </c>
      <c r="P167" s="8">
        <v>0</v>
      </c>
      <c r="Q167" s="8">
        <v>0</v>
      </c>
      <c r="R167" s="8">
        <v>0</v>
      </c>
      <c r="S167" s="8">
        <v>0</v>
      </c>
      <c r="T167" s="8">
        <v>0</v>
      </c>
      <c r="U167" s="8">
        <v>0</v>
      </c>
      <c r="V167" s="8">
        <v>0</v>
      </c>
      <c r="W167" s="8">
        <v>0</v>
      </c>
      <c r="X167" s="8">
        <v>0</v>
      </c>
      <c r="Y167" s="8">
        <v>0</v>
      </c>
      <c r="Z167" s="8">
        <v>0</v>
      </c>
      <c r="AA167" s="8">
        <v>0</v>
      </c>
      <c r="AB167" s="8">
        <v>0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8">
        <v>0</v>
      </c>
      <c r="AI167" s="8">
        <v>0</v>
      </c>
      <c r="AJ167" s="8">
        <v>0</v>
      </c>
      <c r="AK167" s="8">
        <v>0</v>
      </c>
      <c r="AL167" s="8">
        <v>0</v>
      </c>
      <c r="AM167" s="8">
        <v>0</v>
      </c>
      <c r="AN167" s="8">
        <v>0</v>
      </c>
      <c r="AO167" s="8">
        <v>0</v>
      </c>
      <c r="AP167" s="8">
        <v>0</v>
      </c>
      <c r="AQ167" s="8">
        <v>0</v>
      </c>
      <c r="AR167" s="8">
        <v>0</v>
      </c>
      <c r="AS167" s="8">
        <v>0</v>
      </c>
      <c r="AT167" s="8">
        <v>0</v>
      </c>
      <c r="AU167" s="8">
        <v>0</v>
      </c>
      <c r="AV167" s="8">
        <v>0</v>
      </c>
      <c r="AW167" s="8">
        <v>0</v>
      </c>
      <c r="AX167" s="8">
        <v>0</v>
      </c>
      <c r="AY167" s="8">
        <v>0</v>
      </c>
      <c r="AZ167" s="8">
        <v>0</v>
      </c>
      <c r="BA167" s="8">
        <v>0</v>
      </c>
      <c r="BB167" s="8">
        <v>0</v>
      </c>
      <c r="BC167" s="8">
        <v>0</v>
      </c>
    </row>
    <row r="168" spans="1:55" x14ac:dyDescent="0.25">
      <c r="A168" s="3" t="s">
        <v>11</v>
      </c>
      <c r="B168" s="8">
        <v>0</v>
      </c>
      <c r="C168" s="8">
        <v>0</v>
      </c>
      <c r="D168" s="8">
        <f>$H$145</f>
        <v>3.6015458378494881E-2</v>
      </c>
      <c r="E168" s="8">
        <f>$H$143/2</f>
        <v>2.3148148148148147E-2</v>
      </c>
      <c r="F168" s="8">
        <f>-$H$148</f>
        <v>-7.2004588559716851E-2</v>
      </c>
      <c r="G168" s="8">
        <v>0</v>
      </c>
      <c r="H168" s="8">
        <f>$H$145</f>
        <v>3.6015458378494881E-2</v>
      </c>
      <c r="I168" s="8">
        <f>-$H$143/2</f>
        <v>-2.3148148148148147E-2</v>
      </c>
      <c r="J168" s="8">
        <v>0</v>
      </c>
      <c r="K168" s="8">
        <v>0</v>
      </c>
      <c r="L168" s="8">
        <v>0</v>
      </c>
      <c r="M168" s="8">
        <v>0</v>
      </c>
      <c r="N168" s="8">
        <v>0</v>
      </c>
      <c r="O168" s="8">
        <v>0</v>
      </c>
      <c r="P168" s="8">
        <v>0</v>
      </c>
      <c r="Q168" s="8">
        <v>0</v>
      </c>
      <c r="R168" s="8">
        <v>0</v>
      </c>
      <c r="S168" s="8">
        <v>0</v>
      </c>
      <c r="T168" s="8">
        <v>0</v>
      </c>
      <c r="U168" s="8">
        <v>0</v>
      </c>
      <c r="V168" s="8">
        <v>0</v>
      </c>
      <c r="W168" s="8">
        <v>0</v>
      </c>
      <c r="X168" s="8">
        <v>0</v>
      </c>
      <c r="Y168" s="8">
        <v>0</v>
      </c>
      <c r="Z168" s="8">
        <v>0</v>
      </c>
      <c r="AA168" s="8">
        <v>0</v>
      </c>
      <c r="AB168" s="8">
        <v>0</v>
      </c>
      <c r="AC168" s="8">
        <v>0</v>
      </c>
      <c r="AD168" s="8">
        <v>0</v>
      </c>
      <c r="AE168" s="8">
        <v>0</v>
      </c>
      <c r="AF168" s="8">
        <v>0</v>
      </c>
      <c r="AG168" s="8">
        <v>0</v>
      </c>
      <c r="AH168" s="8">
        <v>0</v>
      </c>
      <c r="AI168" s="8">
        <v>0</v>
      </c>
      <c r="AJ168" s="8">
        <v>0</v>
      </c>
      <c r="AK168" s="8">
        <v>0</v>
      </c>
      <c r="AL168" s="8">
        <v>0</v>
      </c>
      <c r="AM168" s="8">
        <v>0</v>
      </c>
      <c r="AN168" s="8">
        <v>0</v>
      </c>
      <c r="AO168" s="8">
        <v>0</v>
      </c>
      <c r="AP168" s="8">
        <v>0</v>
      </c>
      <c r="AQ168" s="8">
        <v>0</v>
      </c>
      <c r="AR168" s="8">
        <v>0</v>
      </c>
      <c r="AS168" s="8">
        <v>0</v>
      </c>
      <c r="AT168" s="8">
        <v>0</v>
      </c>
      <c r="AU168" s="8">
        <v>0</v>
      </c>
      <c r="AV168" s="8">
        <v>0</v>
      </c>
      <c r="AW168" s="8">
        <v>0</v>
      </c>
      <c r="AX168" s="8">
        <v>0</v>
      </c>
      <c r="AY168" s="8">
        <v>0</v>
      </c>
      <c r="AZ168" s="8">
        <v>0</v>
      </c>
      <c r="BA168" s="8">
        <v>0</v>
      </c>
      <c r="BB168" s="8">
        <v>0</v>
      </c>
      <c r="BC168" s="8">
        <v>0</v>
      </c>
    </row>
    <row r="169" spans="1:55" x14ac:dyDescent="0.25">
      <c r="A169" s="3" t="s">
        <v>12</v>
      </c>
      <c r="B169" s="8">
        <v>0</v>
      </c>
      <c r="C169" s="8">
        <v>0</v>
      </c>
      <c r="D169" s="8">
        <f>-$H$143/2</f>
        <v>-2.3148148148148147E-2</v>
      </c>
      <c r="E169" s="8">
        <v>1</v>
      </c>
      <c r="F169" s="8">
        <v>0</v>
      </c>
      <c r="G169" s="8">
        <f>-$H$151</f>
        <v>-2.0447917418378654</v>
      </c>
      <c r="H169" s="8">
        <f>$H$143/2</f>
        <v>2.3148148148148147E-2</v>
      </c>
      <c r="I169" s="8">
        <v>1</v>
      </c>
      <c r="J169" s="8">
        <v>0</v>
      </c>
      <c r="K169" s="8">
        <v>0</v>
      </c>
      <c r="L169" s="8">
        <v>0</v>
      </c>
      <c r="M169" s="8">
        <v>0</v>
      </c>
      <c r="N169" s="8">
        <v>0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0</v>
      </c>
      <c r="U169" s="8">
        <v>0</v>
      </c>
      <c r="V169" s="8">
        <v>0</v>
      </c>
      <c r="W169" s="8">
        <v>0</v>
      </c>
      <c r="X169" s="8">
        <v>0</v>
      </c>
      <c r="Y169" s="8">
        <v>0</v>
      </c>
      <c r="Z169" s="8">
        <v>0</v>
      </c>
      <c r="AA169" s="8">
        <v>0</v>
      </c>
      <c r="AB169" s="8">
        <v>0</v>
      </c>
      <c r="AC169" s="8">
        <v>0</v>
      </c>
      <c r="AD169" s="8">
        <v>0</v>
      </c>
      <c r="AE169" s="8">
        <v>0</v>
      </c>
      <c r="AF169" s="8">
        <v>0</v>
      </c>
      <c r="AG169" s="8">
        <v>0</v>
      </c>
      <c r="AH169" s="8">
        <v>0</v>
      </c>
      <c r="AI169" s="8">
        <v>0</v>
      </c>
      <c r="AJ169" s="8">
        <v>0</v>
      </c>
      <c r="AK169" s="8">
        <v>0</v>
      </c>
      <c r="AL169" s="8">
        <v>0</v>
      </c>
      <c r="AM169" s="8">
        <v>0</v>
      </c>
      <c r="AN169" s="8">
        <v>0</v>
      </c>
      <c r="AO169" s="8">
        <v>0</v>
      </c>
      <c r="AP169" s="8">
        <v>0</v>
      </c>
      <c r="AQ169" s="8">
        <v>0</v>
      </c>
      <c r="AR169" s="8">
        <v>0</v>
      </c>
      <c r="AS169" s="8">
        <v>0</v>
      </c>
      <c r="AT169" s="8">
        <v>0</v>
      </c>
      <c r="AU169" s="8">
        <v>0</v>
      </c>
      <c r="AV169" s="8">
        <v>0</v>
      </c>
      <c r="AW169" s="8">
        <v>0</v>
      </c>
      <c r="AX169" s="8">
        <v>0</v>
      </c>
      <c r="AY169" s="8">
        <v>0</v>
      </c>
      <c r="AZ169" s="8">
        <v>0</v>
      </c>
      <c r="BA169" s="8">
        <v>0</v>
      </c>
      <c r="BB169" s="8">
        <v>0</v>
      </c>
      <c r="BC169" s="8">
        <v>0</v>
      </c>
    </row>
    <row r="170" spans="1:55" x14ac:dyDescent="0.25">
      <c r="A170" s="3" t="s">
        <v>13</v>
      </c>
      <c r="B170" s="8">
        <v>0</v>
      </c>
      <c r="C170" s="8">
        <v>0</v>
      </c>
      <c r="D170" s="8">
        <v>0</v>
      </c>
      <c r="E170" s="8">
        <v>0</v>
      </c>
      <c r="F170" s="8">
        <f>$H$145</f>
        <v>3.6015458378494881E-2</v>
      </c>
      <c r="G170" s="8">
        <f>$H$143/2</f>
        <v>2.3148148148148147E-2</v>
      </c>
      <c r="H170" s="8">
        <f>-$H$148</f>
        <v>-7.2004588559716851E-2</v>
      </c>
      <c r="I170" s="8">
        <v>0</v>
      </c>
      <c r="J170" s="8">
        <f>$H$145</f>
        <v>3.6015458378494881E-2</v>
      </c>
      <c r="K170" s="8">
        <f>-$H$143/2</f>
        <v>-2.3148148148148147E-2</v>
      </c>
      <c r="L170" s="8">
        <v>0</v>
      </c>
      <c r="M170" s="8">
        <v>0</v>
      </c>
      <c r="N170" s="8">
        <v>0</v>
      </c>
      <c r="O170" s="8">
        <v>0</v>
      </c>
      <c r="P170" s="8">
        <v>0</v>
      </c>
      <c r="Q170" s="8">
        <v>0</v>
      </c>
      <c r="R170" s="8">
        <v>0</v>
      </c>
      <c r="S170" s="8">
        <v>0</v>
      </c>
      <c r="T170" s="8">
        <v>0</v>
      </c>
      <c r="U170" s="8">
        <v>0</v>
      </c>
      <c r="V170" s="8">
        <v>0</v>
      </c>
      <c r="W170" s="8">
        <v>0</v>
      </c>
      <c r="X170" s="8">
        <v>0</v>
      </c>
      <c r="Y170" s="8">
        <v>0</v>
      </c>
      <c r="Z170" s="8">
        <v>0</v>
      </c>
      <c r="AA170" s="8">
        <v>0</v>
      </c>
      <c r="AB170" s="8">
        <v>0</v>
      </c>
      <c r="AC170" s="8">
        <v>0</v>
      </c>
      <c r="AD170" s="8">
        <v>0</v>
      </c>
      <c r="AE170" s="8">
        <v>0</v>
      </c>
      <c r="AF170" s="8">
        <v>0</v>
      </c>
      <c r="AG170" s="8">
        <v>0</v>
      </c>
      <c r="AH170" s="8">
        <v>0</v>
      </c>
      <c r="AI170" s="8">
        <v>0</v>
      </c>
      <c r="AJ170" s="8">
        <v>0</v>
      </c>
      <c r="AK170" s="8">
        <v>0</v>
      </c>
      <c r="AL170" s="8">
        <v>0</v>
      </c>
      <c r="AM170" s="8">
        <v>0</v>
      </c>
      <c r="AN170" s="8">
        <v>0</v>
      </c>
      <c r="AO170" s="8">
        <v>0</v>
      </c>
      <c r="AP170" s="8">
        <v>0</v>
      </c>
      <c r="AQ170" s="8">
        <v>0</v>
      </c>
      <c r="AR170" s="8">
        <v>0</v>
      </c>
      <c r="AS170" s="8">
        <v>0</v>
      </c>
      <c r="AT170" s="8">
        <v>0</v>
      </c>
      <c r="AU170" s="8">
        <v>0</v>
      </c>
      <c r="AV170" s="8">
        <v>0</v>
      </c>
      <c r="AW170" s="8">
        <v>0</v>
      </c>
      <c r="AX170" s="8">
        <v>0</v>
      </c>
      <c r="AY170" s="8">
        <v>0</v>
      </c>
      <c r="AZ170" s="8">
        <v>0</v>
      </c>
      <c r="BA170" s="8">
        <v>0</v>
      </c>
      <c r="BB170" s="8">
        <v>0</v>
      </c>
      <c r="BC170" s="8">
        <v>0</v>
      </c>
    </row>
    <row r="171" spans="1:55" x14ac:dyDescent="0.25">
      <c r="A171" s="3" t="s">
        <v>14</v>
      </c>
      <c r="B171" s="8">
        <v>0</v>
      </c>
      <c r="C171" s="8">
        <v>0</v>
      </c>
      <c r="D171" s="8">
        <v>0</v>
      </c>
      <c r="E171" s="8">
        <v>0</v>
      </c>
      <c r="F171" s="8">
        <f>-$H$143/2</f>
        <v>-2.3148148148148147E-2</v>
      </c>
      <c r="G171" s="8">
        <v>1</v>
      </c>
      <c r="H171" s="8">
        <v>0</v>
      </c>
      <c r="I171" s="8">
        <f>-$H$151</f>
        <v>-2.0447917418378654</v>
      </c>
      <c r="J171" s="8">
        <f>$H$143/2</f>
        <v>2.3148148148148147E-2</v>
      </c>
      <c r="K171" s="8">
        <v>1</v>
      </c>
      <c r="L171" s="8">
        <v>0</v>
      </c>
      <c r="M171" s="8">
        <v>0</v>
      </c>
      <c r="N171" s="8">
        <v>0</v>
      </c>
      <c r="O171" s="8">
        <v>0</v>
      </c>
      <c r="P171" s="8">
        <v>0</v>
      </c>
      <c r="Q171" s="8">
        <v>0</v>
      </c>
      <c r="R171" s="8">
        <v>0</v>
      </c>
      <c r="S171" s="8">
        <v>0</v>
      </c>
      <c r="T171" s="8">
        <v>0</v>
      </c>
      <c r="U171" s="8">
        <v>0</v>
      </c>
      <c r="V171" s="8">
        <v>0</v>
      </c>
      <c r="W171" s="8">
        <v>0</v>
      </c>
      <c r="X171" s="8">
        <v>0</v>
      </c>
      <c r="Y171" s="8">
        <v>0</v>
      </c>
      <c r="Z171" s="8">
        <v>0</v>
      </c>
      <c r="AA171" s="8">
        <v>0</v>
      </c>
      <c r="AB171" s="8">
        <v>0</v>
      </c>
      <c r="AC171" s="8">
        <v>0</v>
      </c>
      <c r="AD171" s="8">
        <v>0</v>
      </c>
      <c r="AE171" s="8">
        <v>0</v>
      </c>
      <c r="AF171" s="8">
        <v>0</v>
      </c>
      <c r="AG171" s="8">
        <v>0</v>
      </c>
      <c r="AH171" s="8">
        <v>0</v>
      </c>
      <c r="AI171" s="8">
        <v>0</v>
      </c>
      <c r="AJ171" s="8">
        <v>0</v>
      </c>
      <c r="AK171" s="8">
        <v>0</v>
      </c>
      <c r="AL171" s="8">
        <v>0</v>
      </c>
      <c r="AM171" s="8">
        <v>0</v>
      </c>
      <c r="AN171" s="8">
        <v>0</v>
      </c>
      <c r="AO171" s="8">
        <v>0</v>
      </c>
      <c r="AP171" s="8">
        <v>0</v>
      </c>
      <c r="AQ171" s="8">
        <v>0</v>
      </c>
      <c r="AR171" s="8">
        <v>0</v>
      </c>
      <c r="AS171" s="8">
        <v>0</v>
      </c>
      <c r="AT171" s="8">
        <v>0</v>
      </c>
      <c r="AU171" s="8">
        <v>0</v>
      </c>
      <c r="AV171" s="8">
        <v>0</v>
      </c>
      <c r="AW171" s="8">
        <v>0</v>
      </c>
      <c r="AX171" s="8">
        <v>0</v>
      </c>
      <c r="AY171" s="8">
        <v>0</v>
      </c>
      <c r="AZ171" s="8">
        <v>0</v>
      </c>
      <c r="BA171" s="8">
        <v>0</v>
      </c>
      <c r="BB171" s="8">
        <v>0</v>
      </c>
      <c r="BC171" s="8">
        <v>0</v>
      </c>
    </row>
    <row r="172" spans="1:55" x14ac:dyDescent="0.25">
      <c r="A172" s="3" t="s">
        <v>15</v>
      </c>
      <c r="B172" s="8">
        <v>0</v>
      </c>
      <c r="C172" s="8">
        <v>0</v>
      </c>
      <c r="D172" s="8">
        <v>0</v>
      </c>
      <c r="E172" s="8">
        <v>0</v>
      </c>
      <c r="F172" s="8">
        <v>0</v>
      </c>
      <c r="G172" s="8">
        <v>0</v>
      </c>
      <c r="H172" s="8">
        <f>$H$145</f>
        <v>3.6015458378494881E-2</v>
      </c>
      <c r="I172" s="8">
        <f>$H$143/2</f>
        <v>2.3148148148148147E-2</v>
      </c>
      <c r="J172" s="8">
        <f>-$H$148</f>
        <v>-7.2004588559716851E-2</v>
      </c>
      <c r="K172" s="8">
        <v>0</v>
      </c>
      <c r="L172" s="8">
        <f>$H$145</f>
        <v>3.6015458378494881E-2</v>
      </c>
      <c r="M172" s="8">
        <f>-$H$143/2</f>
        <v>-2.3148148148148147E-2</v>
      </c>
      <c r="N172" s="8">
        <v>0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0</v>
      </c>
      <c r="AB172" s="8">
        <v>0</v>
      </c>
      <c r="AC172" s="8">
        <v>0</v>
      </c>
      <c r="AD172" s="8">
        <v>0</v>
      </c>
      <c r="AE172" s="8">
        <v>0</v>
      </c>
      <c r="AF172" s="8">
        <v>0</v>
      </c>
      <c r="AG172" s="8">
        <v>0</v>
      </c>
      <c r="AH172" s="8">
        <v>0</v>
      </c>
      <c r="AI172" s="8">
        <v>0</v>
      </c>
      <c r="AJ172" s="8">
        <v>0</v>
      </c>
      <c r="AK172" s="8">
        <v>0</v>
      </c>
      <c r="AL172" s="8">
        <v>0</v>
      </c>
      <c r="AM172" s="8">
        <v>0</v>
      </c>
      <c r="AN172" s="8">
        <v>0</v>
      </c>
      <c r="AO172" s="8">
        <v>0</v>
      </c>
      <c r="AP172" s="8">
        <v>0</v>
      </c>
      <c r="AQ172" s="8">
        <v>0</v>
      </c>
      <c r="AR172" s="8">
        <v>0</v>
      </c>
      <c r="AS172" s="8">
        <v>0</v>
      </c>
      <c r="AT172" s="8">
        <v>0</v>
      </c>
      <c r="AU172" s="8">
        <v>0</v>
      </c>
      <c r="AV172" s="8">
        <v>0</v>
      </c>
      <c r="AW172" s="8">
        <v>0</v>
      </c>
      <c r="AX172" s="8">
        <v>0</v>
      </c>
      <c r="AY172" s="8">
        <v>0</v>
      </c>
      <c r="AZ172" s="8">
        <v>0</v>
      </c>
      <c r="BA172" s="8">
        <v>0</v>
      </c>
      <c r="BB172" s="8">
        <v>0</v>
      </c>
      <c r="BC172" s="8">
        <v>0</v>
      </c>
    </row>
    <row r="173" spans="1:55" x14ac:dyDescent="0.25">
      <c r="A173" s="3" t="s">
        <v>16</v>
      </c>
      <c r="B173" s="8">
        <v>0</v>
      </c>
      <c r="C173" s="8">
        <v>0</v>
      </c>
      <c r="D173" s="8">
        <v>0</v>
      </c>
      <c r="E173" s="8">
        <v>0</v>
      </c>
      <c r="F173" s="8">
        <v>0</v>
      </c>
      <c r="G173" s="8">
        <v>0</v>
      </c>
      <c r="H173" s="8">
        <f>-$H$143/2</f>
        <v>-2.3148148148148147E-2</v>
      </c>
      <c r="I173" s="8">
        <v>1</v>
      </c>
      <c r="J173" s="8">
        <v>0</v>
      </c>
      <c r="K173" s="8">
        <f>-$H$151</f>
        <v>-2.0447917418378654</v>
      </c>
      <c r="L173" s="8">
        <f>$H$143/2</f>
        <v>2.3148148148148147E-2</v>
      </c>
      <c r="M173" s="8">
        <v>1</v>
      </c>
      <c r="N173" s="8">
        <v>0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0</v>
      </c>
      <c r="X173" s="8">
        <v>0</v>
      </c>
      <c r="Y173" s="8">
        <v>0</v>
      </c>
      <c r="Z173" s="8">
        <v>0</v>
      </c>
      <c r="AA173" s="8">
        <v>0</v>
      </c>
      <c r="AB173" s="8">
        <v>0</v>
      </c>
      <c r="AC173" s="8">
        <v>0</v>
      </c>
      <c r="AD173" s="8">
        <v>0</v>
      </c>
      <c r="AE173" s="8">
        <v>0</v>
      </c>
      <c r="AF173" s="8">
        <v>0</v>
      </c>
      <c r="AG173" s="8">
        <v>0</v>
      </c>
      <c r="AH173" s="8">
        <v>0</v>
      </c>
      <c r="AI173" s="8">
        <v>0</v>
      </c>
      <c r="AJ173" s="8">
        <v>0</v>
      </c>
      <c r="AK173" s="8">
        <v>0</v>
      </c>
      <c r="AL173" s="8">
        <v>0</v>
      </c>
      <c r="AM173" s="8">
        <v>0</v>
      </c>
      <c r="AN173" s="8">
        <v>0</v>
      </c>
      <c r="AO173" s="8">
        <v>0</v>
      </c>
      <c r="AP173" s="8">
        <v>0</v>
      </c>
      <c r="AQ173" s="8">
        <v>0</v>
      </c>
      <c r="AR173" s="8">
        <v>0</v>
      </c>
      <c r="AS173" s="8">
        <v>0</v>
      </c>
      <c r="AT173" s="8">
        <v>0</v>
      </c>
      <c r="AU173" s="8">
        <v>0</v>
      </c>
      <c r="AV173" s="8">
        <v>0</v>
      </c>
      <c r="AW173" s="8">
        <v>0</v>
      </c>
      <c r="AX173" s="8">
        <v>0</v>
      </c>
      <c r="AY173" s="8">
        <v>0</v>
      </c>
      <c r="AZ173" s="8">
        <v>0</v>
      </c>
      <c r="BA173" s="8">
        <v>0</v>
      </c>
      <c r="BB173" s="8">
        <v>0</v>
      </c>
      <c r="BC173" s="8">
        <v>0</v>
      </c>
    </row>
    <row r="174" spans="1:55" x14ac:dyDescent="0.25">
      <c r="A174" s="3" t="s">
        <v>17</v>
      </c>
      <c r="B174" s="8">
        <v>0</v>
      </c>
      <c r="C174" s="8">
        <v>0</v>
      </c>
      <c r="D174" s="8">
        <v>0</v>
      </c>
      <c r="E174" s="8">
        <v>0</v>
      </c>
      <c r="F174" s="8">
        <v>0</v>
      </c>
      <c r="G174" s="8">
        <v>0</v>
      </c>
      <c r="H174" s="8">
        <v>0</v>
      </c>
      <c r="I174" s="8">
        <v>0</v>
      </c>
      <c r="J174" s="8">
        <f>$H$145</f>
        <v>3.6015458378494881E-2</v>
      </c>
      <c r="K174" s="8">
        <f>$H$143/2</f>
        <v>2.3148148148148147E-2</v>
      </c>
      <c r="L174" s="8">
        <f>-$H$148</f>
        <v>-7.2004588559716851E-2</v>
      </c>
      <c r="M174" s="8">
        <v>0</v>
      </c>
      <c r="N174" s="8">
        <f>$H$145</f>
        <v>3.6015458378494881E-2</v>
      </c>
      <c r="O174" s="8">
        <f>-$H$143/2</f>
        <v>-2.3148148148148147E-2</v>
      </c>
      <c r="P174" s="8">
        <v>0</v>
      </c>
      <c r="Q174" s="8">
        <v>0</v>
      </c>
      <c r="R174" s="8">
        <v>0</v>
      </c>
      <c r="S174" s="8">
        <v>0</v>
      </c>
      <c r="T174" s="8">
        <v>0</v>
      </c>
      <c r="U174" s="8">
        <v>0</v>
      </c>
      <c r="V174" s="8">
        <v>0</v>
      </c>
      <c r="W174" s="8">
        <v>0</v>
      </c>
      <c r="X174" s="8">
        <v>0</v>
      </c>
      <c r="Y174" s="8">
        <v>0</v>
      </c>
      <c r="Z174" s="8">
        <v>0</v>
      </c>
      <c r="AA174" s="8">
        <v>0</v>
      </c>
      <c r="AB174" s="8">
        <v>0</v>
      </c>
      <c r="AC174" s="8">
        <v>0</v>
      </c>
      <c r="AD174" s="8">
        <v>0</v>
      </c>
      <c r="AE174" s="8">
        <v>0</v>
      </c>
      <c r="AF174" s="8">
        <v>0</v>
      </c>
      <c r="AG174" s="8">
        <v>0</v>
      </c>
      <c r="AH174" s="8">
        <v>0</v>
      </c>
      <c r="AI174" s="8">
        <v>0</v>
      </c>
      <c r="AJ174" s="8">
        <v>0</v>
      </c>
      <c r="AK174" s="8">
        <v>0</v>
      </c>
      <c r="AL174" s="8">
        <v>0</v>
      </c>
      <c r="AM174" s="8">
        <v>0</v>
      </c>
      <c r="AN174" s="8">
        <v>0</v>
      </c>
      <c r="AO174" s="8">
        <v>0</v>
      </c>
      <c r="AP174" s="8">
        <v>0</v>
      </c>
      <c r="AQ174" s="8">
        <v>0</v>
      </c>
      <c r="AR174" s="8">
        <v>0</v>
      </c>
      <c r="AS174" s="8">
        <v>0</v>
      </c>
      <c r="AT174" s="8">
        <v>0</v>
      </c>
      <c r="AU174" s="8">
        <v>0</v>
      </c>
      <c r="AV174" s="8">
        <v>0</v>
      </c>
      <c r="AW174" s="8">
        <v>0</v>
      </c>
      <c r="AX174" s="8">
        <v>0</v>
      </c>
      <c r="AY174" s="8">
        <v>0</v>
      </c>
      <c r="AZ174" s="8">
        <v>0</v>
      </c>
      <c r="BA174" s="8">
        <v>0</v>
      </c>
      <c r="BB174" s="8">
        <v>0</v>
      </c>
      <c r="BC174" s="8">
        <v>0</v>
      </c>
    </row>
    <row r="175" spans="1:55" x14ac:dyDescent="0.25">
      <c r="A175" s="3" t="s">
        <v>18</v>
      </c>
      <c r="B175" s="8">
        <v>0</v>
      </c>
      <c r="C175" s="8">
        <v>0</v>
      </c>
      <c r="D175" s="8">
        <v>0</v>
      </c>
      <c r="E175" s="8">
        <v>0</v>
      </c>
      <c r="F175" s="8">
        <v>0</v>
      </c>
      <c r="G175" s="8">
        <v>0</v>
      </c>
      <c r="H175" s="8">
        <v>0</v>
      </c>
      <c r="I175" s="8">
        <v>0</v>
      </c>
      <c r="J175" s="8">
        <f>-$H$143/2</f>
        <v>-2.3148148148148147E-2</v>
      </c>
      <c r="K175" s="8">
        <v>1</v>
      </c>
      <c r="L175" s="8">
        <v>0</v>
      </c>
      <c r="M175" s="8">
        <f>-$H$151</f>
        <v>-2.0447917418378654</v>
      </c>
      <c r="N175" s="8">
        <f>$H$143/2</f>
        <v>2.3148148148148147E-2</v>
      </c>
      <c r="O175" s="8">
        <v>1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8">
        <v>0</v>
      </c>
      <c r="W175" s="8">
        <v>0</v>
      </c>
      <c r="X175" s="8">
        <v>0</v>
      </c>
      <c r="Y175" s="8">
        <v>0</v>
      </c>
      <c r="Z175" s="8">
        <v>0</v>
      </c>
      <c r="AA175" s="8">
        <v>0</v>
      </c>
      <c r="AB175" s="8">
        <v>0</v>
      </c>
      <c r="AC175" s="8">
        <v>0</v>
      </c>
      <c r="AD175" s="8">
        <v>0</v>
      </c>
      <c r="AE175" s="8">
        <v>0</v>
      </c>
      <c r="AF175" s="8">
        <v>0</v>
      </c>
      <c r="AG175" s="8">
        <v>0</v>
      </c>
      <c r="AH175" s="8">
        <v>0</v>
      </c>
      <c r="AI175" s="8">
        <v>0</v>
      </c>
      <c r="AJ175" s="8">
        <v>0</v>
      </c>
      <c r="AK175" s="8">
        <v>0</v>
      </c>
      <c r="AL175" s="8">
        <v>0</v>
      </c>
      <c r="AM175" s="8">
        <v>0</v>
      </c>
      <c r="AN175" s="8">
        <v>0</v>
      </c>
      <c r="AO175" s="8">
        <v>0</v>
      </c>
      <c r="AP175" s="8">
        <v>0</v>
      </c>
      <c r="AQ175" s="8">
        <v>0</v>
      </c>
      <c r="AR175" s="8">
        <v>0</v>
      </c>
      <c r="AS175" s="8">
        <v>0</v>
      </c>
      <c r="AT175" s="8">
        <v>0</v>
      </c>
      <c r="AU175" s="8">
        <v>0</v>
      </c>
      <c r="AV175" s="8">
        <v>0</v>
      </c>
      <c r="AW175" s="8">
        <v>0</v>
      </c>
      <c r="AX175" s="8">
        <v>0</v>
      </c>
      <c r="AY175" s="8">
        <v>0</v>
      </c>
      <c r="AZ175" s="8">
        <v>0</v>
      </c>
      <c r="BA175" s="8">
        <v>0</v>
      </c>
      <c r="BB175" s="8">
        <v>0</v>
      </c>
      <c r="BC175" s="8">
        <v>0</v>
      </c>
    </row>
    <row r="176" spans="1:55" x14ac:dyDescent="0.25">
      <c r="A176" s="3" t="s">
        <v>21</v>
      </c>
      <c r="B176" s="8">
        <v>0</v>
      </c>
      <c r="C176" s="8">
        <v>0</v>
      </c>
      <c r="D176" s="8">
        <v>0</v>
      </c>
      <c r="E176" s="8">
        <v>0</v>
      </c>
      <c r="F176" s="8">
        <v>0</v>
      </c>
      <c r="G176" s="8">
        <v>0</v>
      </c>
      <c r="H176" s="8">
        <v>0</v>
      </c>
      <c r="I176" s="8">
        <v>0</v>
      </c>
      <c r="J176" s="8">
        <v>0</v>
      </c>
      <c r="K176" s="8">
        <v>0</v>
      </c>
      <c r="L176" s="8">
        <f>$H$145</f>
        <v>3.6015458378494881E-2</v>
      </c>
      <c r="M176" s="8">
        <f>$H$143/2</f>
        <v>2.3148148148148147E-2</v>
      </c>
      <c r="N176" s="8">
        <f>-$H$148</f>
        <v>-7.2004588559716851E-2</v>
      </c>
      <c r="O176" s="8">
        <v>0</v>
      </c>
      <c r="P176" s="8">
        <f>$H$145</f>
        <v>3.6015458378494881E-2</v>
      </c>
      <c r="Q176" s="8">
        <f>-$H$143/2</f>
        <v>-2.3148148148148147E-2</v>
      </c>
      <c r="R176" s="8">
        <v>0</v>
      </c>
      <c r="S176" s="8">
        <v>0</v>
      </c>
      <c r="T176" s="8">
        <v>0</v>
      </c>
      <c r="U176" s="8">
        <v>0</v>
      </c>
      <c r="V176" s="8">
        <v>0</v>
      </c>
      <c r="W176" s="8">
        <v>0</v>
      </c>
      <c r="X176" s="8">
        <v>0</v>
      </c>
      <c r="Y176" s="8">
        <v>0</v>
      </c>
      <c r="Z176" s="8">
        <v>0</v>
      </c>
      <c r="AA176" s="8">
        <v>0</v>
      </c>
      <c r="AB176" s="8">
        <v>0</v>
      </c>
      <c r="AC176" s="8">
        <v>0</v>
      </c>
      <c r="AD176" s="8">
        <v>0</v>
      </c>
      <c r="AE176" s="8">
        <v>0</v>
      </c>
      <c r="AF176" s="8">
        <v>0</v>
      </c>
      <c r="AG176" s="8">
        <v>0</v>
      </c>
      <c r="AH176" s="8">
        <v>0</v>
      </c>
      <c r="AI176" s="8">
        <v>0</v>
      </c>
      <c r="AJ176" s="8">
        <v>0</v>
      </c>
      <c r="AK176" s="8">
        <v>0</v>
      </c>
      <c r="AL176" s="8">
        <v>0</v>
      </c>
      <c r="AM176" s="8">
        <v>0</v>
      </c>
      <c r="AN176" s="8">
        <v>0</v>
      </c>
      <c r="AO176" s="8">
        <v>0</v>
      </c>
      <c r="AP176" s="8">
        <v>0</v>
      </c>
      <c r="AQ176" s="8">
        <v>0</v>
      </c>
      <c r="AR176" s="8">
        <v>0</v>
      </c>
      <c r="AS176" s="8">
        <v>0</v>
      </c>
      <c r="AT176" s="8">
        <v>0</v>
      </c>
      <c r="AU176" s="8">
        <v>0</v>
      </c>
      <c r="AV176" s="8">
        <v>0</v>
      </c>
      <c r="AW176" s="8">
        <v>0</v>
      </c>
      <c r="AX176" s="8">
        <v>0</v>
      </c>
      <c r="AY176" s="8">
        <v>0</v>
      </c>
      <c r="AZ176" s="8">
        <v>0</v>
      </c>
      <c r="BA176" s="8">
        <v>0</v>
      </c>
      <c r="BB176" s="8">
        <v>0</v>
      </c>
      <c r="BC176" s="8">
        <v>0</v>
      </c>
    </row>
    <row r="177" spans="1:55" x14ac:dyDescent="0.25">
      <c r="A177" s="3" t="s">
        <v>22</v>
      </c>
      <c r="B177" s="8">
        <v>0</v>
      </c>
      <c r="C177" s="8">
        <v>0</v>
      </c>
      <c r="D177" s="8">
        <v>0</v>
      </c>
      <c r="E177" s="8">
        <v>0</v>
      </c>
      <c r="F177" s="8">
        <v>0</v>
      </c>
      <c r="G177" s="8">
        <v>0</v>
      </c>
      <c r="H177" s="8">
        <v>0</v>
      </c>
      <c r="I177" s="8">
        <v>0</v>
      </c>
      <c r="J177" s="8">
        <v>0</v>
      </c>
      <c r="K177" s="8">
        <v>0</v>
      </c>
      <c r="L177" s="8">
        <f>-$H$143/2</f>
        <v>-2.3148148148148147E-2</v>
      </c>
      <c r="M177" s="8">
        <v>1</v>
      </c>
      <c r="N177" s="8">
        <v>0</v>
      </c>
      <c r="O177" s="8">
        <f>-$H$151</f>
        <v>-2.0447917418378654</v>
      </c>
      <c r="P177" s="8">
        <f>$H$143/2</f>
        <v>2.3148148148148147E-2</v>
      </c>
      <c r="Q177" s="8">
        <v>1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0</v>
      </c>
      <c r="Y177" s="8">
        <v>0</v>
      </c>
      <c r="Z177" s="8">
        <v>0</v>
      </c>
      <c r="AA177" s="8">
        <v>0</v>
      </c>
      <c r="AB177" s="8">
        <v>0</v>
      </c>
      <c r="AC177" s="8">
        <v>0</v>
      </c>
      <c r="AD177" s="8">
        <v>0</v>
      </c>
      <c r="AE177" s="8">
        <v>0</v>
      </c>
      <c r="AF177" s="8">
        <v>0</v>
      </c>
      <c r="AG177" s="8">
        <v>0</v>
      </c>
      <c r="AH177" s="8">
        <v>0</v>
      </c>
      <c r="AI177" s="8">
        <v>0</v>
      </c>
      <c r="AJ177" s="8">
        <v>0</v>
      </c>
      <c r="AK177" s="8">
        <v>0</v>
      </c>
      <c r="AL177" s="8">
        <v>0</v>
      </c>
      <c r="AM177" s="8">
        <v>0</v>
      </c>
      <c r="AN177" s="8">
        <v>0</v>
      </c>
      <c r="AO177" s="8">
        <v>0</v>
      </c>
      <c r="AP177" s="8">
        <v>0</v>
      </c>
      <c r="AQ177" s="8">
        <v>0</v>
      </c>
      <c r="AR177" s="8">
        <v>0</v>
      </c>
      <c r="AS177" s="8">
        <v>0</v>
      </c>
      <c r="AT177" s="8">
        <v>0</v>
      </c>
      <c r="AU177" s="8">
        <v>0</v>
      </c>
      <c r="AV177" s="8">
        <v>0</v>
      </c>
      <c r="AW177" s="8">
        <v>0</v>
      </c>
      <c r="AX177" s="8">
        <v>0</v>
      </c>
      <c r="AY177" s="8">
        <v>0</v>
      </c>
      <c r="AZ177" s="8">
        <v>0</v>
      </c>
      <c r="BA177" s="8">
        <v>0</v>
      </c>
      <c r="BB177" s="8">
        <v>0</v>
      </c>
      <c r="BC177" s="8">
        <v>0</v>
      </c>
    </row>
    <row r="178" spans="1:55" x14ac:dyDescent="0.25">
      <c r="A178" s="3" t="s">
        <v>23</v>
      </c>
      <c r="B178" s="8">
        <v>0</v>
      </c>
      <c r="C178" s="8">
        <v>0</v>
      </c>
      <c r="D178" s="8">
        <v>0</v>
      </c>
      <c r="E178" s="8">
        <v>0</v>
      </c>
      <c r="F178" s="8">
        <v>0</v>
      </c>
      <c r="G178" s="8">
        <v>0</v>
      </c>
      <c r="H178" s="8">
        <v>0</v>
      </c>
      <c r="I178" s="8">
        <v>0</v>
      </c>
      <c r="J178" s="8">
        <v>0</v>
      </c>
      <c r="K178" s="8">
        <v>0</v>
      </c>
      <c r="L178" s="8">
        <v>0</v>
      </c>
      <c r="M178" s="8">
        <v>0</v>
      </c>
      <c r="N178" s="8">
        <f>$H$145</f>
        <v>3.6015458378494881E-2</v>
      </c>
      <c r="O178" s="8">
        <f>$H$143/2</f>
        <v>2.3148148148148147E-2</v>
      </c>
      <c r="P178" s="8">
        <f>-$H$148</f>
        <v>-7.2004588559716851E-2</v>
      </c>
      <c r="Q178" s="8">
        <v>0</v>
      </c>
      <c r="R178" s="8">
        <f>$H$145</f>
        <v>3.6015458378494881E-2</v>
      </c>
      <c r="S178" s="8">
        <f>-$H$143/2</f>
        <v>-2.3148148148148147E-2</v>
      </c>
      <c r="T178" s="8">
        <v>0</v>
      </c>
      <c r="U178" s="8">
        <v>0</v>
      </c>
      <c r="V178" s="8">
        <v>0</v>
      </c>
      <c r="W178" s="8">
        <v>0</v>
      </c>
      <c r="X178" s="8">
        <v>0</v>
      </c>
      <c r="Y178" s="8">
        <v>0</v>
      </c>
      <c r="Z178" s="8">
        <v>0</v>
      </c>
      <c r="AA178" s="8">
        <v>0</v>
      </c>
      <c r="AB178" s="8">
        <v>0</v>
      </c>
      <c r="AC178" s="8">
        <v>0</v>
      </c>
      <c r="AD178" s="8">
        <v>0</v>
      </c>
      <c r="AE178" s="8">
        <v>0</v>
      </c>
      <c r="AF178" s="8">
        <v>0</v>
      </c>
      <c r="AG178" s="8">
        <v>0</v>
      </c>
      <c r="AH178" s="8">
        <v>0</v>
      </c>
      <c r="AI178" s="8">
        <v>0</v>
      </c>
      <c r="AJ178" s="8">
        <v>0</v>
      </c>
      <c r="AK178" s="8">
        <v>0</v>
      </c>
      <c r="AL178" s="8">
        <v>0</v>
      </c>
      <c r="AM178" s="8">
        <v>0</v>
      </c>
      <c r="AN178" s="8">
        <v>0</v>
      </c>
      <c r="AO178" s="8">
        <v>0</v>
      </c>
      <c r="AP178" s="8">
        <v>0</v>
      </c>
      <c r="AQ178" s="8">
        <v>0</v>
      </c>
      <c r="AR178" s="8">
        <v>0</v>
      </c>
      <c r="AS178" s="8">
        <v>0</v>
      </c>
      <c r="AT178" s="8">
        <v>0</v>
      </c>
      <c r="AU178" s="8">
        <v>0</v>
      </c>
      <c r="AV178" s="8">
        <v>0</v>
      </c>
      <c r="AW178" s="8">
        <v>0</v>
      </c>
      <c r="AX178" s="8">
        <v>0</v>
      </c>
      <c r="AY178" s="8">
        <v>0</v>
      </c>
      <c r="AZ178" s="8">
        <v>0</v>
      </c>
      <c r="BA178" s="8">
        <v>0</v>
      </c>
      <c r="BB178" s="8">
        <v>0</v>
      </c>
      <c r="BC178" s="8">
        <v>0</v>
      </c>
    </row>
    <row r="179" spans="1:55" x14ac:dyDescent="0.25">
      <c r="A179" s="3" t="s">
        <v>24</v>
      </c>
      <c r="B179" s="8">
        <v>0</v>
      </c>
      <c r="C179" s="8">
        <v>0</v>
      </c>
      <c r="D179" s="8">
        <v>0</v>
      </c>
      <c r="E179" s="8">
        <v>0</v>
      </c>
      <c r="F179" s="8">
        <v>0</v>
      </c>
      <c r="G179" s="8">
        <v>0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f>-$H$143/2</f>
        <v>-2.3148148148148147E-2</v>
      </c>
      <c r="O179" s="8">
        <v>1</v>
      </c>
      <c r="P179" s="8">
        <v>0</v>
      </c>
      <c r="Q179" s="8">
        <f>-$H$151</f>
        <v>-2.0447917418378654</v>
      </c>
      <c r="R179" s="8">
        <f>$H$143/2</f>
        <v>2.3148148148148147E-2</v>
      </c>
      <c r="S179" s="8">
        <v>1</v>
      </c>
      <c r="T179" s="8">
        <v>0</v>
      </c>
      <c r="U179" s="8">
        <v>0</v>
      </c>
      <c r="V179" s="8">
        <v>0</v>
      </c>
      <c r="W179" s="8">
        <v>0</v>
      </c>
      <c r="X179" s="8">
        <v>0</v>
      </c>
      <c r="Y179" s="8">
        <v>0</v>
      </c>
      <c r="Z179" s="8">
        <v>0</v>
      </c>
      <c r="AA179" s="8">
        <v>0</v>
      </c>
      <c r="AB179" s="8">
        <v>0</v>
      </c>
      <c r="AC179" s="8">
        <v>0</v>
      </c>
      <c r="AD179" s="8">
        <v>0</v>
      </c>
      <c r="AE179" s="8">
        <v>0</v>
      </c>
      <c r="AF179" s="8">
        <v>0</v>
      </c>
      <c r="AG179" s="8">
        <v>0</v>
      </c>
      <c r="AH179" s="8">
        <v>0</v>
      </c>
      <c r="AI179" s="8">
        <v>0</v>
      </c>
      <c r="AJ179" s="8">
        <v>0</v>
      </c>
      <c r="AK179" s="8">
        <v>0</v>
      </c>
      <c r="AL179" s="8">
        <v>0</v>
      </c>
      <c r="AM179" s="8">
        <v>0</v>
      </c>
      <c r="AN179" s="8">
        <v>0</v>
      </c>
      <c r="AO179" s="8">
        <v>0</v>
      </c>
      <c r="AP179" s="8">
        <v>0</v>
      </c>
      <c r="AQ179" s="8">
        <v>0</v>
      </c>
      <c r="AR179" s="8">
        <v>0</v>
      </c>
      <c r="AS179" s="8">
        <v>0</v>
      </c>
      <c r="AT179" s="8">
        <v>0</v>
      </c>
      <c r="AU179" s="8">
        <v>0</v>
      </c>
      <c r="AV179" s="8">
        <v>0</v>
      </c>
      <c r="AW179" s="8">
        <v>0</v>
      </c>
      <c r="AX179" s="8">
        <v>0</v>
      </c>
      <c r="AY179" s="8">
        <v>0</v>
      </c>
      <c r="AZ179" s="8">
        <v>0</v>
      </c>
      <c r="BA179" s="8">
        <v>0</v>
      </c>
      <c r="BB179" s="8">
        <v>0</v>
      </c>
      <c r="BC179" s="8">
        <v>0</v>
      </c>
    </row>
    <row r="180" spans="1:55" x14ac:dyDescent="0.25">
      <c r="A180" s="3" t="s">
        <v>25</v>
      </c>
      <c r="B180" s="8">
        <v>0</v>
      </c>
      <c r="C180" s="8">
        <v>0</v>
      </c>
      <c r="D180" s="8">
        <v>0</v>
      </c>
      <c r="E180" s="8">
        <v>0</v>
      </c>
      <c r="F180" s="8">
        <v>0</v>
      </c>
      <c r="G180" s="8">
        <v>0</v>
      </c>
      <c r="H180" s="8">
        <v>0</v>
      </c>
      <c r="I180" s="8">
        <v>0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0</v>
      </c>
      <c r="P180" s="8">
        <f>$H$145</f>
        <v>3.6015458378494881E-2</v>
      </c>
      <c r="Q180" s="8">
        <f>$H$143/2</f>
        <v>2.3148148148148147E-2</v>
      </c>
      <c r="R180" s="8">
        <f>-$H$148</f>
        <v>-7.2004588559716851E-2</v>
      </c>
      <c r="S180" s="8">
        <v>0</v>
      </c>
      <c r="T180" s="8">
        <f>$H$145</f>
        <v>3.6015458378494881E-2</v>
      </c>
      <c r="U180" s="8">
        <f>-$H$143/2</f>
        <v>-2.3148148148148147E-2</v>
      </c>
      <c r="V180" s="8">
        <v>0</v>
      </c>
      <c r="W180" s="8">
        <v>0</v>
      </c>
      <c r="X180" s="8">
        <v>0</v>
      </c>
      <c r="Y180" s="8">
        <v>0</v>
      </c>
      <c r="Z180" s="8">
        <v>0</v>
      </c>
      <c r="AA180" s="8">
        <v>0</v>
      </c>
      <c r="AB180" s="8">
        <v>0</v>
      </c>
      <c r="AC180" s="8">
        <v>0</v>
      </c>
      <c r="AD180" s="8">
        <v>0</v>
      </c>
      <c r="AE180" s="8">
        <v>0</v>
      </c>
      <c r="AF180" s="8">
        <v>0</v>
      </c>
      <c r="AG180" s="8">
        <v>0</v>
      </c>
      <c r="AH180" s="8">
        <v>0</v>
      </c>
      <c r="AI180" s="8">
        <v>0</v>
      </c>
      <c r="AJ180" s="8">
        <v>0</v>
      </c>
      <c r="AK180" s="8">
        <v>0</v>
      </c>
      <c r="AL180" s="8">
        <v>0</v>
      </c>
      <c r="AM180" s="8">
        <v>0</v>
      </c>
      <c r="AN180" s="8">
        <v>0</v>
      </c>
      <c r="AO180" s="8">
        <v>0</v>
      </c>
      <c r="AP180" s="8">
        <v>0</v>
      </c>
      <c r="AQ180" s="8">
        <v>0</v>
      </c>
      <c r="AR180" s="8">
        <v>0</v>
      </c>
      <c r="AS180" s="8">
        <v>0</v>
      </c>
      <c r="AT180" s="8">
        <v>0</v>
      </c>
      <c r="AU180" s="8">
        <v>0</v>
      </c>
      <c r="AV180" s="8">
        <v>0</v>
      </c>
      <c r="AW180" s="8">
        <v>0</v>
      </c>
      <c r="AX180" s="8">
        <v>0</v>
      </c>
      <c r="AY180" s="8">
        <v>0</v>
      </c>
      <c r="AZ180" s="8">
        <v>0</v>
      </c>
      <c r="BA180" s="8">
        <v>0</v>
      </c>
      <c r="BB180" s="8">
        <v>0</v>
      </c>
      <c r="BC180" s="8">
        <v>0</v>
      </c>
    </row>
    <row r="181" spans="1:55" x14ac:dyDescent="0.25">
      <c r="A181" s="3" t="s">
        <v>26</v>
      </c>
      <c r="B181" s="8">
        <v>0</v>
      </c>
      <c r="C181" s="8">
        <v>0</v>
      </c>
      <c r="D181" s="8">
        <v>0</v>
      </c>
      <c r="E181" s="8">
        <v>0</v>
      </c>
      <c r="F181" s="8">
        <v>0</v>
      </c>
      <c r="G181" s="8">
        <v>0</v>
      </c>
      <c r="H181" s="8">
        <v>0</v>
      </c>
      <c r="I181" s="8">
        <v>0</v>
      </c>
      <c r="J181" s="8">
        <v>0</v>
      </c>
      <c r="K181" s="8">
        <v>0</v>
      </c>
      <c r="L181" s="8">
        <v>0</v>
      </c>
      <c r="M181" s="8">
        <v>0</v>
      </c>
      <c r="N181" s="8">
        <v>0</v>
      </c>
      <c r="O181" s="8">
        <v>0</v>
      </c>
      <c r="P181" s="8">
        <f>-$H$143/2</f>
        <v>-2.3148148148148147E-2</v>
      </c>
      <c r="Q181" s="8">
        <v>1</v>
      </c>
      <c r="R181" s="8">
        <v>0</v>
      </c>
      <c r="S181" s="8">
        <f>-$H$151</f>
        <v>-2.0447917418378654</v>
      </c>
      <c r="T181" s="8">
        <f>$H$143/2</f>
        <v>2.3148148148148147E-2</v>
      </c>
      <c r="U181" s="8">
        <v>1</v>
      </c>
      <c r="V181" s="8">
        <v>0</v>
      </c>
      <c r="W181" s="8">
        <v>0</v>
      </c>
      <c r="X181" s="8">
        <v>0</v>
      </c>
      <c r="Y181" s="8">
        <v>0</v>
      </c>
      <c r="Z181" s="8">
        <v>0</v>
      </c>
      <c r="AA181" s="8">
        <v>0</v>
      </c>
      <c r="AB181" s="8">
        <v>0</v>
      </c>
      <c r="AC181" s="8">
        <v>0</v>
      </c>
      <c r="AD181" s="8">
        <v>0</v>
      </c>
      <c r="AE181" s="8">
        <v>0</v>
      </c>
      <c r="AF181" s="8">
        <v>0</v>
      </c>
      <c r="AG181" s="8">
        <v>0</v>
      </c>
      <c r="AH181" s="8">
        <v>0</v>
      </c>
      <c r="AI181" s="8">
        <v>0</v>
      </c>
      <c r="AJ181" s="8">
        <v>0</v>
      </c>
      <c r="AK181" s="8">
        <v>0</v>
      </c>
      <c r="AL181" s="8">
        <v>0</v>
      </c>
      <c r="AM181" s="8">
        <v>0</v>
      </c>
      <c r="AN181" s="8">
        <v>0</v>
      </c>
      <c r="AO181" s="8">
        <v>0</v>
      </c>
      <c r="AP181" s="8">
        <v>0</v>
      </c>
      <c r="AQ181" s="8">
        <v>0</v>
      </c>
      <c r="AR181" s="8">
        <v>0</v>
      </c>
      <c r="AS181" s="8">
        <v>0</v>
      </c>
      <c r="AT181" s="8">
        <v>0</v>
      </c>
      <c r="AU181" s="8">
        <v>0</v>
      </c>
      <c r="AV181" s="8">
        <v>0</v>
      </c>
      <c r="AW181" s="8">
        <v>0</v>
      </c>
      <c r="AX181" s="8">
        <v>0</v>
      </c>
      <c r="AY181" s="8">
        <v>0</v>
      </c>
      <c r="AZ181" s="8">
        <v>0</v>
      </c>
      <c r="BA181" s="8">
        <v>0</v>
      </c>
      <c r="BB181" s="8">
        <v>0</v>
      </c>
      <c r="BC181" s="8">
        <v>0</v>
      </c>
    </row>
    <row r="182" spans="1:55" x14ac:dyDescent="0.25">
      <c r="A182" s="3" t="s">
        <v>27</v>
      </c>
      <c r="B182" s="8">
        <v>0</v>
      </c>
      <c r="C182" s="8">
        <v>0</v>
      </c>
      <c r="D182" s="8">
        <v>0</v>
      </c>
      <c r="E182" s="8">
        <v>0</v>
      </c>
      <c r="F182" s="8">
        <v>0</v>
      </c>
      <c r="G182" s="8">
        <v>0</v>
      </c>
      <c r="H182" s="8">
        <v>0</v>
      </c>
      <c r="I182" s="8">
        <v>0</v>
      </c>
      <c r="J182" s="8">
        <v>0</v>
      </c>
      <c r="K182" s="8">
        <v>0</v>
      </c>
      <c r="L182" s="8">
        <v>0</v>
      </c>
      <c r="M182" s="8">
        <v>0</v>
      </c>
      <c r="N182" s="8">
        <v>0</v>
      </c>
      <c r="O182" s="8">
        <v>0</v>
      </c>
      <c r="P182" s="8">
        <v>0</v>
      </c>
      <c r="Q182" s="8">
        <v>0</v>
      </c>
      <c r="R182" s="8">
        <f>$H$145</f>
        <v>3.6015458378494881E-2</v>
      </c>
      <c r="S182" s="8">
        <f>$H$143/2</f>
        <v>2.3148148148148147E-2</v>
      </c>
      <c r="T182" s="8">
        <f>-$H$148</f>
        <v>-7.2004588559716851E-2</v>
      </c>
      <c r="U182" s="8">
        <v>0</v>
      </c>
      <c r="V182" s="8">
        <f>$H$145</f>
        <v>3.6015458378494881E-2</v>
      </c>
      <c r="W182" s="8">
        <f>-$H$143/2</f>
        <v>-2.3148148148148147E-2</v>
      </c>
      <c r="X182" s="8">
        <v>0</v>
      </c>
      <c r="Y182" s="8">
        <v>0</v>
      </c>
      <c r="Z182" s="8">
        <v>0</v>
      </c>
      <c r="AA182" s="8">
        <v>0</v>
      </c>
      <c r="AB182" s="8">
        <v>0</v>
      </c>
      <c r="AC182" s="8">
        <v>0</v>
      </c>
      <c r="AD182" s="8">
        <v>0</v>
      </c>
      <c r="AE182" s="8">
        <v>0</v>
      </c>
      <c r="AF182" s="8">
        <v>0</v>
      </c>
      <c r="AG182" s="8">
        <v>0</v>
      </c>
      <c r="AH182" s="8">
        <v>0</v>
      </c>
      <c r="AI182" s="8">
        <v>0</v>
      </c>
      <c r="AJ182" s="8">
        <v>0</v>
      </c>
      <c r="AK182" s="8">
        <v>0</v>
      </c>
      <c r="AL182" s="8">
        <v>0</v>
      </c>
      <c r="AM182" s="8">
        <v>0</v>
      </c>
      <c r="AN182" s="8">
        <v>0</v>
      </c>
      <c r="AO182" s="8">
        <v>0</v>
      </c>
      <c r="AP182" s="8">
        <v>0</v>
      </c>
      <c r="AQ182" s="8">
        <v>0</v>
      </c>
      <c r="AR182" s="8">
        <v>0</v>
      </c>
      <c r="AS182" s="8">
        <v>0</v>
      </c>
      <c r="AT182" s="8">
        <v>0</v>
      </c>
      <c r="AU182" s="8">
        <v>0</v>
      </c>
      <c r="AV182" s="8">
        <v>0</v>
      </c>
      <c r="AW182" s="8">
        <v>0</v>
      </c>
      <c r="AX182" s="8">
        <v>0</v>
      </c>
      <c r="AY182" s="8">
        <v>0</v>
      </c>
      <c r="AZ182" s="8">
        <v>0</v>
      </c>
      <c r="BA182" s="8">
        <v>0</v>
      </c>
      <c r="BB182" s="8">
        <v>0</v>
      </c>
      <c r="BC182" s="8">
        <v>0</v>
      </c>
    </row>
    <row r="183" spans="1:55" x14ac:dyDescent="0.25">
      <c r="A183" s="3" t="s">
        <v>28</v>
      </c>
      <c r="B183" s="8">
        <v>0</v>
      </c>
      <c r="C183" s="8">
        <v>0</v>
      </c>
      <c r="D183" s="8">
        <v>0</v>
      </c>
      <c r="E183" s="8">
        <v>0</v>
      </c>
      <c r="F183" s="8">
        <v>0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  <c r="M183" s="8">
        <v>0</v>
      </c>
      <c r="N183" s="8">
        <v>0</v>
      </c>
      <c r="O183" s="8">
        <v>0</v>
      </c>
      <c r="P183" s="8">
        <v>0</v>
      </c>
      <c r="Q183" s="8">
        <v>0</v>
      </c>
      <c r="R183" s="8">
        <f>-$H$143/2</f>
        <v>-2.3148148148148147E-2</v>
      </c>
      <c r="S183" s="8">
        <v>1</v>
      </c>
      <c r="T183" s="8">
        <v>0</v>
      </c>
      <c r="U183" s="8">
        <f>-$H$151</f>
        <v>-2.0447917418378654</v>
      </c>
      <c r="V183" s="8">
        <f>$H$143/2</f>
        <v>2.3148148148148147E-2</v>
      </c>
      <c r="W183" s="8">
        <v>1</v>
      </c>
      <c r="X183" s="8">
        <v>0</v>
      </c>
      <c r="Y183" s="8">
        <v>0</v>
      </c>
      <c r="Z183" s="8">
        <v>0</v>
      </c>
      <c r="AA183" s="8">
        <v>0</v>
      </c>
      <c r="AB183" s="8">
        <v>0</v>
      </c>
      <c r="AC183" s="8">
        <v>0</v>
      </c>
      <c r="AD183" s="8">
        <v>0</v>
      </c>
      <c r="AE183" s="8">
        <v>0</v>
      </c>
      <c r="AF183" s="8">
        <v>0</v>
      </c>
      <c r="AG183" s="8">
        <v>0</v>
      </c>
      <c r="AH183" s="8">
        <v>0</v>
      </c>
      <c r="AI183" s="8">
        <v>0</v>
      </c>
      <c r="AJ183" s="8">
        <v>0</v>
      </c>
      <c r="AK183" s="8">
        <v>0</v>
      </c>
      <c r="AL183" s="8">
        <v>0</v>
      </c>
      <c r="AM183" s="8">
        <v>0</v>
      </c>
      <c r="AN183" s="8">
        <v>0</v>
      </c>
      <c r="AO183" s="8">
        <v>0</v>
      </c>
      <c r="AP183" s="8">
        <v>0</v>
      </c>
      <c r="AQ183" s="8">
        <v>0</v>
      </c>
      <c r="AR183" s="8">
        <v>0</v>
      </c>
      <c r="AS183" s="8">
        <v>0</v>
      </c>
      <c r="AT183" s="8">
        <v>0</v>
      </c>
      <c r="AU183" s="8">
        <v>0</v>
      </c>
      <c r="AV183" s="8">
        <v>0</v>
      </c>
      <c r="AW183" s="8">
        <v>0</v>
      </c>
      <c r="AX183" s="8">
        <v>0</v>
      </c>
      <c r="AY183" s="8">
        <v>0</v>
      </c>
      <c r="AZ183" s="8">
        <v>0</v>
      </c>
      <c r="BA183" s="8">
        <v>0</v>
      </c>
      <c r="BB183" s="8">
        <v>0</v>
      </c>
      <c r="BC183" s="8">
        <v>0</v>
      </c>
    </row>
    <row r="184" spans="1:55" x14ac:dyDescent="0.25">
      <c r="A184" s="3" t="s">
        <v>34</v>
      </c>
      <c r="B184" s="8">
        <v>0</v>
      </c>
      <c r="C184" s="8">
        <v>0</v>
      </c>
      <c r="D184" s="8">
        <v>0</v>
      </c>
      <c r="E184" s="8">
        <v>0</v>
      </c>
      <c r="F184" s="8">
        <v>0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  <c r="N184" s="8">
        <v>0</v>
      </c>
      <c r="O184" s="8">
        <v>0</v>
      </c>
      <c r="P184" s="8">
        <v>0</v>
      </c>
      <c r="Q184" s="8">
        <v>0</v>
      </c>
      <c r="R184" s="8">
        <v>0</v>
      </c>
      <c r="S184" s="8">
        <v>0</v>
      </c>
      <c r="T184" s="8">
        <f>$H$145</f>
        <v>3.6015458378494881E-2</v>
      </c>
      <c r="U184" s="8">
        <f>$H$143/2</f>
        <v>2.3148148148148147E-2</v>
      </c>
      <c r="V184" s="8">
        <f>-$H$148</f>
        <v>-7.2004588559716851E-2</v>
      </c>
      <c r="W184" s="8">
        <v>0</v>
      </c>
      <c r="X184" s="8">
        <f>$H$145</f>
        <v>3.6015458378494881E-2</v>
      </c>
      <c r="Y184" s="8">
        <f>-$H$143/2</f>
        <v>-2.3148148148148147E-2</v>
      </c>
      <c r="Z184" s="8">
        <v>0</v>
      </c>
      <c r="AA184" s="8">
        <v>0</v>
      </c>
      <c r="AB184" s="8">
        <v>0</v>
      </c>
      <c r="AC184" s="8">
        <v>0</v>
      </c>
      <c r="AD184" s="8">
        <v>0</v>
      </c>
      <c r="AE184" s="8">
        <v>0</v>
      </c>
      <c r="AF184" s="8">
        <v>0</v>
      </c>
      <c r="AG184" s="8">
        <v>0</v>
      </c>
      <c r="AH184" s="8">
        <v>0</v>
      </c>
      <c r="AI184" s="8">
        <v>0</v>
      </c>
      <c r="AJ184" s="8">
        <v>0</v>
      </c>
      <c r="AK184" s="8">
        <v>0</v>
      </c>
      <c r="AL184" s="8">
        <v>0</v>
      </c>
      <c r="AM184" s="8">
        <v>0</v>
      </c>
      <c r="AN184" s="8">
        <v>0</v>
      </c>
      <c r="AO184" s="8">
        <v>0</v>
      </c>
      <c r="AP184" s="8">
        <v>0</v>
      </c>
      <c r="AQ184" s="8">
        <v>0</v>
      </c>
      <c r="AR184" s="8">
        <v>0</v>
      </c>
      <c r="AS184" s="8">
        <v>0</v>
      </c>
      <c r="AT184" s="8">
        <v>0</v>
      </c>
      <c r="AU184" s="8">
        <v>0</v>
      </c>
      <c r="AV184" s="8">
        <v>0</v>
      </c>
      <c r="AW184" s="8">
        <v>0</v>
      </c>
      <c r="AX184" s="8">
        <v>0</v>
      </c>
      <c r="AY184" s="8">
        <v>0</v>
      </c>
      <c r="AZ184" s="8">
        <v>0</v>
      </c>
      <c r="BA184" s="8">
        <v>0</v>
      </c>
      <c r="BB184" s="8">
        <v>0</v>
      </c>
      <c r="BC184" s="8">
        <v>0</v>
      </c>
    </row>
    <row r="185" spans="1:55" x14ac:dyDescent="0.25">
      <c r="A185" s="3" t="s">
        <v>35</v>
      </c>
      <c r="B185" s="8">
        <v>0</v>
      </c>
      <c r="C185" s="8">
        <v>0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  <c r="O185" s="8">
        <v>0</v>
      </c>
      <c r="P185" s="8">
        <v>0</v>
      </c>
      <c r="Q185" s="8">
        <v>0</v>
      </c>
      <c r="R185" s="8">
        <v>0</v>
      </c>
      <c r="S185" s="8">
        <v>0</v>
      </c>
      <c r="T185" s="8">
        <f>-$H$143/2</f>
        <v>-2.3148148148148147E-2</v>
      </c>
      <c r="U185" s="8">
        <v>1</v>
      </c>
      <c r="V185" s="8">
        <v>0</v>
      </c>
      <c r="W185" s="8">
        <f>-$H$151</f>
        <v>-2.0447917418378654</v>
      </c>
      <c r="X185" s="8">
        <f>$H$143/2</f>
        <v>2.3148148148148147E-2</v>
      </c>
      <c r="Y185" s="8">
        <v>1</v>
      </c>
      <c r="Z185" s="8">
        <v>0</v>
      </c>
      <c r="AA185" s="8">
        <v>0</v>
      </c>
      <c r="AB185" s="8">
        <v>0</v>
      </c>
      <c r="AC185" s="8">
        <v>0</v>
      </c>
      <c r="AD185" s="8">
        <v>0</v>
      </c>
      <c r="AE185" s="8">
        <v>0</v>
      </c>
      <c r="AF185" s="8">
        <v>0</v>
      </c>
      <c r="AG185" s="8">
        <v>0</v>
      </c>
      <c r="AH185" s="8">
        <v>0</v>
      </c>
      <c r="AI185" s="8">
        <v>0</v>
      </c>
      <c r="AJ185" s="8">
        <v>0</v>
      </c>
      <c r="AK185" s="8">
        <v>0</v>
      </c>
      <c r="AL185" s="8">
        <v>0</v>
      </c>
      <c r="AM185" s="8">
        <v>0</v>
      </c>
      <c r="AN185" s="8">
        <v>0</v>
      </c>
      <c r="AO185" s="8">
        <v>0</v>
      </c>
      <c r="AP185" s="8">
        <v>0</v>
      </c>
      <c r="AQ185" s="8">
        <v>0</v>
      </c>
      <c r="AR185" s="8">
        <v>0</v>
      </c>
      <c r="AS185" s="8">
        <v>0</v>
      </c>
      <c r="AT185" s="8">
        <v>0</v>
      </c>
      <c r="AU185" s="8">
        <v>0</v>
      </c>
      <c r="AV185" s="8">
        <v>0</v>
      </c>
      <c r="AW185" s="8">
        <v>0</v>
      </c>
      <c r="AX185" s="8">
        <v>0</v>
      </c>
      <c r="AY185" s="8">
        <v>0</v>
      </c>
      <c r="AZ185" s="8">
        <v>0</v>
      </c>
      <c r="BA185" s="8">
        <v>0</v>
      </c>
      <c r="BB185" s="8">
        <v>0</v>
      </c>
      <c r="BC185" s="8">
        <v>0</v>
      </c>
    </row>
    <row r="186" spans="1:55" x14ac:dyDescent="0.25">
      <c r="A186" s="3" t="s">
        <v>36</v>
      </c>
      <c r="B186" s="8">
        <v>0</v>
      </c>
      <c r="C186" s="8">
        <v>0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8">
        <f>$H$145</f>
        <v>3.6015458378494881E-2</v>
      </c>
      <c r="W186" s="8">
        <f>$H$143/2</f>
        <v>2.3148148148148147E-2</v>
      </c>
      <c r="X186" s="8">
        <f>-$H$148</f>
        <v>-7.2004588559716851E-2</v>
      </c>
      <c r="Y186" s="8">
        <v>0</v>
      </c>
      <c r="Z186" s="8">
        <f>$H$145</f>
        <v>3.6015458378494881E-2</v>
      </c>
      <c r="AA186" s="8">
        <f>-$H$143/2</f>
        <v>-2.3148148148148147E-2</v>
      </c>
      <c r="AB186" s="8">
        <v>0</v>
      </c>
      <c r="AC186" s="8">
        <v>0</v>
      </c>
      <c r="AD186" s="8">
        <v>0</v>
      </c>
      <c r="AE186" s="8">
        <v>0</v>
      </c>
      <c r="AF186" s="8">
        <v>0</v>
      </c>
      <c r="AG186" s="8">
        <v>0</v>
      </c>
      <c r="AH186" s="8">
        <v>0</v>
      </c>
      <c r="AI186" s="8">
        <v>0</v>
      </c>
      <c r="AJ186" s="8">
        <v>0</v>
      </c>
      <c r="AK186" s="8">
        <v>0</v>
      </c>
      <c r="AL186" s="8">
        <v>0</v>
      </c>
      <c r="AM186" s="8">
        <v>0</v>
      </c>
      <c r="AN186" s="8">
        <v>0</v>
      </c>
      <c r="AO186" s="8">
        <v>0</v>
      </c>
      <c r="AP186" s="8">
        <v>0</v>
      </c>
      <c r="AQ186" s="8">
        <v>0</v>
      </c>
      <c r="AR186" s="8">
        <v>0</v>
      </c>
      <c r="AS186" s="8">
        <v>0</v>
      </c>
      <c r="AT186" s="8">
        <v>0</v>
      </c>
      <c r="AU186" s="8">
        <v>0</v>
      </c>
      <c r="AV186" s="8">
        <v>0</v>
      </c>
      <c r="AW186" s="8">
        <v>0</v>
      </c>
      <c r="AX186" s="8">
        <v>0</v>
      </c>
      <c r="AY186" s="8">
        <v>0</v>
      </c>
      <c r="AZ186" s="8">
        <v>0</v>
      </c>
      <c r="BA186" s="8">
        <v>0</v>
      </c>
      <c r="BB186" s="8">
        <v>0</v>
      </c>
      <c r="BC186" s="8">
        <v>0</v>
      </c>
    </row>
    <row r="187" spans="1:55" x14ac:dyDescent="0.25">
      <c r="A187" s="3" t="s">
        <v>37</v>
      </c>
      <c r="B187" s="8">
        <v>0</v>
      </c>
      <c r="C187" s="8">
        <v>0</v>
      </c>
      <c r="D187" s="8">
        <v>0</v>
      </c>
      <c r="E187" s="8">
        <v>0</v>
      </c>
      <c r="F187" s="8">
        <v>0</v>
      </c>
      <c r="G187" s="8">
        <v>0</v>
      </c>
      <c r="H187" s="8"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v>0</v>
      </c>
      <c r="Q187" s="8">
        <v>0</v>
      </c>
      <c r="R187" s="8">
        <v>0</v>
      </c>
      <c r="S187" s="8">
        <v>0</v>
      </c>
      <c r="T187" s="8">
        <v>0</v>
      </c>
      <c r="U187" s="8">
        <v>0</v>
      </c>
      <c r="V187" s="8">
        <f>-$H$143/2</f>
        <v>-2.3148148148148147E-2</v>
      </c>
      <c r="W187" s="8">
        <v>1</v>
      </c>
      <c r="X187" s="8">
        <v>0</v>
      </c>
      <c r="Y187" s="8">
        <f>-$H$151</f>
        <v>-2.0447917418378654</v>
      </c>
      <c r="Z187" s="8">
        <f>$H$143/2</f>
        <v>2.3148148148148147E-2</v>
      </c>
      <c r="AA187" s="8">
        <v>1</v>
      </c>
      <c r="AB187" s="8">
        <v>0</v>
      </c>
      <c r="AC187" s="8">
        <v>0</v>
      </c>
      <c r="AD187" s="8">
        <v>0</v>
      </c>
      <c r="AE187" s="8">
        <v>0</v>
      </c>
      <c r="AF187" s="8">
        <v>0</v>
      </c>
      <c r="AG187" s="8">
        <v>0</v>
      </c>
      <c r="AH187" s="8">
        <v>0</v>
      </c>
      <c r="AI187" s="8">
        <v>0</v>
      </c>
      <c r="AJ187" s="8">
        <v>0</v>
      </c>
      <c r="AK187" s="8">
        <v>0</v>
      </c>
      <c r="AL187" s="8">
        <v>0</v>
      </c>
      <c r="AM187" s="8">
        <v>0</v>
      </c>
      <c r="AN187" s="8">
        <v>0</v>
      </c>
      <c r="AO187" s="8">
        <v>0</v>
      </c>
      <c r="AP187" s="8">
        <v>0</v>
      </c>
      <c r="AQ187" s="8">
        <v>0</v>
      </c>
      <c r="AR187" s="8">
        <v>0</v>
      </c>
      <c r="AS187" s="8">
        <v>0</v>
      </c>
      <c r="AT187" s="8">
        <v>0</v>
      </c>
      <c r="AU187" s="8">
        <v>0</v>
      </c>
      <c r="AV187" s="8">
        <v>0</v>
      </c>
      <c r="AW187" s="8">
        <v>0</v>
      </c>
      <c r="AX187" s="8">
        <v>0</v>
      </c>
      <c r="AY187" s="8">
        <v>0</v>
      </c>
      <c r="AZ187" s="8">
        <v>0</v>
      </c>
      <c r="BA187" s="8">
        <v>0</v>
      </c>
      <c r="BB187" s="8">
        <v>0</v>
      </c>
      <c r="BC187" s="8">
        <v>0</v>
      </c>
    </row>
    <row r="188" spans="1:55" x14ac:dyDescent="0.25">
      <c r="A188" s="3" t="s">
        <v>38</v>
      </c>
      <c r="B188" s="8">
        <v>0</v>
      </c>
      <c r="C188" s="8">
        <v>0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v>0</v>
      </c>
      <c r="N188" s="8">
        <v>0</v>
      </c>
      <c r="O188" s="8">
        <v>0</v>
      </c>
      <c r="P188" s="8">
        <v>0</v>
      </c>
      <c r="Q188" s="8">
        <v>0</v>
      </c>
      <c r="R188" s="8">
        <v>0</v>
      </c>
      <c r="S188" s="8">
        <v>0</v>
      </c>
      <c r="T188" s="8">
        <v>0</v>
      </c>
      <c r="U188" s="8">
        <v>0</v>
      </c>
      <c r="V188" s="8">
        <v>0</v>
      </c>
      <c r="W188" s="8">
        <v>0</v>
      </c>
      <c r="X188" s="8">
        <f>$H$145</f>
        <v>3.6015458378494881E-2</v>
      </c>
      <c r="Y188" s="8">
        <f>$H$143/2</f>
        <v>2.3148148148148147E-2</v>
      </c>
      <c r="Z188" s="8">
        <f>-$H$148</f>
        <v>-7.2004588559716851E-2</v>
      </c>
      <c r="AA188" s="8">
        <v>0</v>
      </c>
      <c r="AB188" s="8">
        <f>$H$145</f>
        <v>3.6015458378494881E-2</v>
      </c>
      <c r="AC188" s="8">
        <f>-$H$143/2</f>
        <v>-2.3148148148148147E-2</v>
      </c>
      <c r="AD188" s="8">
        <v>0</v>
      </c>
      <c r="AE188" s="8">
        <v>0</v>
      </c>
      <c r="AF188" s="8">
        <v>0</v>
      </c>
      <c r="AG188" s="8">
        <v>0</v>
      </c>
      <c r="AH188" s="8">
        <v>0</v>
      </c>
      <c r="AI188" s="8">
        <v>0</v>
      </c>
      <c r="AJ188" s="8">
        <v>0</v>
      </c>
      <c r="AK188" s="8">
        <v>0</v>
      </c>
      <c r="AL188" s="8">
        <v>0</v>
      </c>
      <c r="AM188" s="8">
        <v>0</v>
      </c>
      <c r="AN188" s="8">
        <v>0</v>
      </c>
      <c r="AO188" s="8">
        <v>0</v>
      </c>
      <c r="AP188" s="8">
        <v>0</v>
      </c>
      <c r="AQ188" s="8">
        <v>0</v>
      </c>
      <c r="AR188" s="8">
        <v>0</v>
      </c>
      <c r="AS188" s="8">
        <v>0</v>
      </c>
      <c r="AT188" s="8">
        <v>0</v>
      </c>
      <c r="AU188" s="8">
        <v>0</v>
      </c>
      <c r="AV188" s="8">
        <v>0</v>
      </c>
      <c r="AW188" s="8">
        <v>0</v>
      </c>
      <c r="AX188" s="8">
        <v>0</v>
      </c>
      <c r="AY188" s="8">
        <v>0</v>
      </c>
      <c r="AZ188" s="8">
        <v>0</v>
      </c>
      <c r="BA188" s="8">
        <v>0</v>
      </c>
      <c r="BB188" s="8">
        <v>0</v>
      </c>
      <c r="BC188" s="8">
        <v>0</v>
      </c>
    </row>
    <row r="189" spans="1:55" x14ac:dyDescent="0.25">
      <c r="A189" s="3" t="s">
        <v>39</v>
      </c>
      <c r="B189" s="8">
        <v>0</v>
      </c>
      <c r="C189" s="8">
        <v>0</v>
      </c>
      <c r="D189" s="8">
        <v>0</v>
      </c>
      <c r="E189" s="8">
        <v>0</v>
      </c>
      <c r="F189" s="8">
        <v>0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  <c r="O189" s="8">
        <v>0</v>
      </c>
      <c r="P189" s="8">
        <v>0</v>
      </c>
      <c r="Q189" s="8">
        <v>0</v>
      </c>
      <c r="R189" s="8">
        <v>0</v>
      </c>
      <c r="S189" s="8">
        <v>0</v>
      </c>
      <c r="T189" s="8">
        <v>0</v>
      </c>
      <c r="U189" s="8">
        <v>0</v>
      </c>
      <c r="V189" s="8">
        <v>0</v>
      </c>
      <c r="W189" s="8">
        <v>0</v>
      </c>
      <c r="X189" s="8">
        <f>-$H$143/2</f>
        <v>-2.3148148148148147E-2</v>
      </c>
      <c r="Y189" s="8">
        <v>1</v>
      </c>
      <c r="Z189" s="8">
        <v>0</v>
      </c>
      <c r="AA189" s="8">
        <f>-$H$151</f>
        <v>-2.0447917418378654</v>
      </c>
      <c r="AB189" s="8">
        <f>$H$143/2</f>
        <v>2.3148148148148147E-2</v>
      </c>
      <c r="AC189" s="8">
        <v>1</v>
      </c>
      <c r="AD189" s="8">
        <v>0</v>
      </c>
      <c r="AE189" s="8">
        <v>0</v>
      </c>
      <c r="AF189" s="8">
        <v>0</v>
      </c>
      <c r="AG189" s="8">
        <v>0</v>
      </c>
      <c r="AH189" s="8">
        <v>0</v>
      </c>
      <c r="AI189" s="8">
        <v>0</v>
      </c>
      <c r="AJ189" s="8">
        <v>0</v>
      </c>
      <c r="AK189" s="8">
        <v>0</v>
      </c>
      <c r="AL189" s="8">
        <v>0</v>
      </c>
      <c r="AM189" s="8">
        <v>0</v>
      </c>
      <c r="AN189" s="8">
        <v>0</v>
      </c>
      <c r="AO189" s="8">
        <v>0</v>
      </c>
      <c r="AP189" s="8">
        <v>0</v>
      </c>
      <c r="AQ189" s="8">
        <v>0</v>
      </c>
      <c r="AR189" s="8">
        <v>0</v>
      </c>
      <c r="AS189" s="8">
        <v>0</v>
      </c>
      <c r="AT189" s="8">
        <v>0</v>
      </c>
      <c r="AU189" s="8">
        <v>0</v>
      </c>
      <c r="AV189" s="8">
        <v>0</v>
      </c>
      <c r="AW189" s="8">
        <v>0</v>
      </c>
      <c r="AX189" s="8">
        <v>0</v>
      </c>
      <c r="AY189" s="8">
        <v>0</v>
      </c>
      <c r="AZ189" s="8">
        <v>0</v>
      </c>
      <c r="BA189" s="8">
        <v>0</v>
      </c>
      <c r="BB189" s="8">
        <v>0</v>
      </c>
      <c r="BC189" s="8">
        <v>0</v>
      </c>
    </row>
    <row r="190" spans="1:55" x14ac:dyDescent="0.25">
      <c r="A190" s="3" t="s">
        <v>40</v>
      </c>
      <c r="B190" s="8">
        <v>0</v>
      </c>
      <c r="C190" s="8">
        <v>0</v>
      </c>
      <c r="D190" s="8">
        <v>0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  <c r="P190" s="8">
        <v>0</v>
      </c>
      <c r="Q190" s="8">
        <v>0</v>
      </c>
      <c r="R190" s="8">
        <v>0</v>
      </c>
      <c r="S190" s="8">
        <v>0</v>
      </c>
      <c r="T190" s="8">
        <v>0</v>
      </c>
      <c r="U190" s="8">
        <v>0</v>
      </c>
      <c r="V190" s="8">
        <v>0</v>
      </c>
      <c r="W190" s="8">
        <v>0</v>
      </c>
      <c r="X190" s="8">
        <v>0</v>
      </c>
      <c r="Y190" s="8">
        <v>0</v>
      </c>
      <c r="Z190" s="8">
        <f>$H$145</f>
        <v>3.6015458378494881E-2</v>
      </c>
      <c r="AA190" s="8">
        <f>$H$143/2</f>
        <v>2.3148148148148147E-2</v>
      </c>
      <c r="AB190" s="8">
        <f>-$H$148</f>
        <v>-7.2004588559716851E-2</v>
      </c>
      <c r="AC190" s="8">
        <v>0</v>
      </c>
      <c r="AD190" s="8">
        <f>$H$145</f>
        <v>3.6015458378494881E-2</v>
      </c>
      <c r="AE190" s="8">
        <f>-$H$143/2</f>
        <v>-2.3148148148148147E-2</v>
      </c>
      <c r="AF190" s="8">
        <v>0</v>
      </c>
      <c r="AG190" s="8">
        <v>0</v>
      </c>
      <c r="AH190" s="8">
        <v>0</v>
      </c>
      <c r="AI190" s="8">
        <v>0</v>
      </c>
      <c r="AJ190" s="8">
        <v>0</v>
      </c>
      <c r="AK190" s="8">
        <v>0</v>
      </c>
      <c r="AL190" s="8">
        <v>0</v>
      </c>
      <c r="AM190" s="8">
        <v>0</v>
      </c>
      <c r="AN190" s="8">
        <v>0</v>
      </c>
      <c r="AO190" s="8">
        <v>0</v>
      </c>
      <c r="AP190" s="8">
        <v>0</v>
      </c>
      <c r="AQ190" s="8">
        <v>0</v>
      </c>
      <c r="AR190" s="8">
        <v>0</v>
      </c>
      <c r="AS190" s="8">
        <v>0</v>
      </c>
      <c r="AT190" s="8">
        <v>0</v>
      </c>
      <c r="AU190" s="8">
        <v>0</v>
      </c>
      <c r="AV190" s="8">
        <v>0</v>
      </c>
      <c r="AW190" s="8">
        <v>0</v>
      </c>
      <c r="AX190" s="8">
        <v>0</v>
      </c>
      <c r="AY190" s="8">
        <v>0</v>
      </c>
      <c r="AZ190" s="8">
        <v>0</v>
      </c>
      <c r="BA190" s="8">
        <v>0</v>
      </c>
      <c r="BB190" s="8">
        <v>0</v>
      </c>
      <c r="BC190" s="8">
        <v>0</v>
      </c>
    </row>
    <row r="191" spans="1:55" x14ac:dyDescent="0.25">
      <c r="A191" s="3" t="s">
        <v>41</v>
      </c>
      <c r="B191" s="8">
        <v>0</v>
      </c>
      <c r="C191" s="8">
        <v>0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8">
        <v>0</v>
      </c>
      <c r="W191" s="8">
        <v>0</v>
      </c>
      <c r="X191" s="8">
        <v>0</v>
      </c>
      <c r="Y191" s="8">
        <v>0</v>
      </c>
      <c r="Z191" s="8">
        <f>-$H$143/2</f>
        <v>-2.3148148148148147E-2</v>
      </c>
      <c r="AA191" s="8">
        <v>1</v>
      </c>
      <c r="AB191" s="8">
        <v>0</v>
      </c>
      <c r="AC191" s="8">
        <f>-$H$151</f>
        <v>-2.0447917418378654</v>
      </c>
      <c r="AD191" s="8">
        <f>$H$143/2</f>
        <v>2.3148148148148147E-2</v>
      </c>
      <c r="AE191" s="8">
        <v>1</v>
      </c>
      <c r="AF191" s="8">
        <v>0</v>
      </c>
      <c r="AG191" s="8">
        <v>0</v>
      </c>
      <c r="AH191" s="8">
        <v>0</v>
      </c>
      <c r="AI191" s="8">
        <v>0</v>
      </c>
      <c r="AJ191" s="8">
        <v>0</v>
      </c>
      <c r="AK191" s="8">
        <v>0</v>
      </c>
      <c r="AL191" s="8">
        <v>0</v>
      </c>
      <c r="AM191" s="8">
        <v>0</v>
      </c>
      <c r="AN191" s="8">
        <v>0</v>
      </c>
      <c r="AO191" s="8">
        <v>0</v>
      </c>
      <c r="AP191" s="8">
        <v>0</v>
      </c>
      <c r="AQ191" s="8">
        <v>0</v>
      </c>
      <c r="AR191" s="8">
        <v>0</v>
      </c>
      <c r="AS191" s="8">
        <v>0</v>
      </c>
      <c r="AT191" s="8">
        <v>0</v>
      </c>
      <c r="AU191" s="8">
        <v>0</v>
      </c>
      <c r="AV191" s="8">
        <v>0</v>
      </c>
      <c r="AW191" s="8">
        <v>0</v>
      </c>
      <c r="AX191" s="8">
        <v>0</v>
      </c>
      <c r="AY191" s="8">
        <v>0</v>
      </c>
      <c r="AZ191" s="8">
        <v>0</v>
      </c>
      <c r="BA191" s="8">
        <v>0</v>
      </c>
      <c r="BB191" s="8">
        <v>0</v>
      </c>
      <c r="BC191" s="8">
        <v>0</v>
      </c>
    </row>
    <row r="192" spans="1:55" x14ac:dyDescent="0.25">
      <c r="A192" s="3" t="s">
        <v>46</v>
      </c>
      <c r="B192" s="8">
        <v>0</v>
      </c>
      <c r="C192" s="8">
        <v>0</v>
      </c>
      <c r="D192" s="8">
        <v>0</v>
      </c>
      <c r="E192" s="8">
        <v>0</v>
      </c>
      <c r="F192" s="8">
        <v>0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0</v>
      </c>
      <c r="P192" s="8">
        <v>0</v>
      </c>
      <c r="Q192" s="8">
        <v>0</v>
      </c>
      <c r="R192" s="8">
        <v>0</v>
      </c>
      <c r="S192" s="8">
        <v>0</v>
      </c>
      <c r="T192" s="8">
        <v>0</v>
      </c>
      <c r="U192" s="8">
        <v>0</v>
      </c>
      <c r="V192" s="8">
        <v>0</v>
      </c>
      <c r="W192" s="8">
        <v>0</v>
      </c>
      <c r="X192" s="8">
        <v>0</v>
      </c>
      <c r="Y192" s="8">
        <v>0</v>
      </c>
      <c r="Z192" s="8">
        <v>0</v>
      </c>
      <c r="AA192" s="8">
        <v>0</v>
      </c>
      <c r="AB192" s="8">
        <f>$H$145</f>
        <v>3.6015458378494881E-2</v>
      </c>
      <c r="AC192" s="8">
        <f>$H$143/2</f>
        <v>2.3148148148148147E-2</v>
      </c>
      <c r="AD192" s="8">
        <f>-$H$148</f>
        <v>-7.2004588559716851E-2</v>
      </c>
      <c r="AE192" s="8">
        <v>0</v>
      </c>
      <c r="AF192" s="8">
        <f>$H$145</f>
        <v>3.6015458378494881E-2</v>
      </c>
      <c r="AG192" s="8">
        <f>-$H$143/2</f>
        <v>-2.3148148148148147E-2</v>
      </c>
      <c r="AH192" s="8">
        <v>0</v>
      </c>
      <c r="AI192" s="8">
        <v>0</v>
      </c>
      <c r="AJ192" s="8">
        <v>0</v>
      </c>
      <c r="AK192" s="8">
        <v>0</v>
      </c>
      <c r="AL192" s="8">
        <v>0</v>
      </c>
      <c r="AM192" s="8">
        <v>0</v>
      </c>
      <c r="AN192" s="8">
        <v>0</v>
      </c>
      <c r="AO192" s="8">
        <v>0</v>
      </c>
      <c r="AP192" s="8">
        <v>0</v>
      </c>
      <c r="AQ192" s="8">
        <v>0</v>
      </c>
      <c r="AR192" s="8">
        <v>0</v>
      </c>
      <c r="AS192" s="8">
        <v>0</v>
      </c>
      <c r="AT192" s="8">
        <v>0</v>
      </c>
      <c r="AU192" s="8">
        <v>0</v>
      </c>
      <c r="AV192" s="8">
        <v>0</v>
      </c>
      <c r="AW192" s="8">
        <v>0</v>
      </c>
      <c r="AX192" s="8">
        <v>0</v>
      </c>
      <c r="AY192" s="8">
        <v>0</v>
      </c>
      <c r="AZ192" s="8">
        <v>0</v>
      </c>
      <c r="BA192" s="8">
        <v>0</v>
      </c>
      <c r="BB192" s="8">
        <v>0</v>
      </c>
      <c r="BC192" s="8">
        <v>0</v>
      </c>
    </row>
    <row r="193" spans="1:55" x14ac:dyDescent="0.25">
      <c r="A193" s="3" t="s">
        <v>47</v>
      </c>
      <c r="B193" s="8">
        <v>0</v>
      </c>
      <c r="C193" s="8">
        <v>0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  <c r="O193" s="8">
        <v>0</v>
      </c>
      <c r="P193" s="8">
        <v>0</v>
      </c>
      <c r="Q193" s="8">
        <v>0</v>
      </c>
      <c r="R193" s="8">
        <v>0</v>
      </c>
      <c r="S193" s="8">
        <v>0</v>
      </c>
      <c r="T193" s="8">
        <v>0</v>
      </c>
      <c r="U193" s="8">
        <v>0</v>
      </c>
      <c r="V193" s="8">
        <v>0</v>
      </c>
      <c r="W193" s="8">
        <v>0</v>
      </c>
      <c r="X193" s="8">
        <v>0</v>
      </c>
      <c r="Y193" s="8">
        <v>0</v>
      </c>
      <c r="Z193" s="8">
        <v>0</v>
      </c>
      <c r="AA193" s="8">
        <v>0</v>
      </c>
      <c r="AB193" s="8">
        <f>-$H$143/2</f>
        <v>-2.3148148148148147E-2</v>
      </c>
      <c r="AC193" s="8">
        <v>1</v>
      </c>
      <c r="AD193" s="8">
        <v>0</v>
      </c>
      <c r="AE193" s="8">
        <f>-$H$151</f>
        <v>-2.0447917418378654</v>
      </c>
      <c r="AF193" s="8">
        <f>$H$143/2</f>
        <v>2.3148148148148147E-2</v>
      </c>
      <c r="AG193" s="8">
        <v>1</v>
      </c>
      <c r="AH193" s="8">
        <v>0</v>
      </c>
      <c r="AI193" s="8">
        <v>0</v>
      </c>
      <c r="AJ193" s="8">
        <v>0</v>
      </c>
      <c r="AK193" s="8">
        <v>0</v>
      </c>
      <c r="AL193" s="8">
        <v>0</v>
      </c>
      <c r="AM193" s="8">
        <v>0</v>
      </c>
      <c r="AN193" s="8">
        <v>0</v>
      </c>
      <c r="AO193" s="8">
        <v>0</v>
      </c>
      <c r="AP193" s="8">
        <v>0</v>
      </c>
      <c r="AQ193" s="8">
        <v>0</v>
      </c>
      <c r="AR193" s="8">
        <v>0</v>
      </c>
      <c r="AS193" s="8">
        <v>0</v>
      </c>
      <c r="AT193" s="8">
        <v>0</v>
      </c>
      <c r="AU193" s="8">
        <v>0</v>
      </c>
      <c r="AV193" s="8">
        <v>0</v>
      </c>
      <c r="AW193" s="8">
        <v>0</v>
      </c>
      <c r="AX193" s="8">
        <v>0</v>
      </c>
      <c r="AY193" s="8">
        <v>0</v>
      </c>
      <c r="AZ193" s="8">
        <v>0</v>
      </c>
      <c r="BA193" s="8">
        <v>0</v>
      </c>
      <c r="BB193" s="8">
        <v>0</v>
      </c>
      <c r="BC193" s="8">
        <v>0</v>
      </c>
    </row>
    <row r="194" spans="1:55" x14ac:dyDescent="0.25">
      <c r="A194" s="3" t="s">
        <v>48</v>
      </c>
      <c r="B194" s="8">
        <v>0</v>
      </c>
      <c r="C194" s="8">
        <v>0</v>
      </c>
      <c r="D194" s="8">
        <v>0</v>
      </c>
      <c r="E194" s="8">
        <v>0</v>
      </c>
      <c r="F194" s="8">
        <v>0</v>
      </c>
      <c r="G194" s="8">
        <v>0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</v>
      </c>
      <c r="O194" s="8">
        <v>0</v>
      </c>
      <c r="P194" s="8">
        <v>0</v>
      </c>
      <c r="Q194" s="8">
        <v>0</v>
      </c>
      <c r="R194" s="8">
        <v>0</v>
      </c>
      <c r="S194" s="8">
        <v>0</v>
      </c>
      <c r="T194" s="8">
        <v>0</v>
      </c>
      <c r="U194" s="8">
        <v>0</v>
      </c>
      <c r="V194" s="8">
        <v>0</v>
      </c>
      <c r="W194" s="8">
        <v>0</v>
      </c>
      <c r="X194" s="8">
        <v>0</v>
      </c>
      <c r="Y194" s="8">
        <v>0</v>
      </c>
      <c r="Z194" s="8">
        <v>0</v>
      </c>
      <c r="AA194" s="8">
        <v>0</v>
      </c>
      <c r="AB194" s="8">
        <v>0</v>
      </c>
      <c r="AC194" s="8">
        <v>0</v>
      </c>
      <c r="AD194" s="8">
        <f>$H$145</f>
        <v>3.6015458378494881E-2</v>
      </c>
      <c r="AE194" s="8">
        <f>$H$143/2</f>
        <v>2.3148148148148147E-2</v>
      </c>
      <c r="AF194" s="8">
        <f>-$H$148</f>
        <v>-7.2004588559716851E-2</v>
      </c>
      <c r="AG194" s="8">
        <v>0</v>
      </c>
      <c r="AH194" s="8">
        <f>$H$145</f>
        <v>3.6015458378494881E-2</v>
      </c>
      <c r="AI194" s="8">
        <f>-$H$143/2</f>
        <v>-2.3148148148148147E-2</v>
      </c>
      <c r="AJ194" s="8">
        <v>0</v>
      </c>
      <c r="AK194" s="8">
        <v>0</v>
      </c>
      <c r="AL194" s="8">
        <v>0</v>
      </c>
      <c r="AM194" s="8">
        <v>0</v>
      </c>
      <c r="AN194" s="8">
        <v>0</v>
      </c>
      <c r="AO194" s="8">
        <v>0</v>
      </c>
      <c r="AP194" s="8">
        <v>0</v>
      </c>
      <c r="AQ194" s="8">
        <v>0</v>
      </c>
      <c r="AR194" s="8">
        <v>0</v>
      </c>
      <c r="AS194" s="8">
        <v>0</v>
      </c>
      <c r="AT194" s="8">
        <v>0</v>
      </c>
      <c r="AU194" s="8">
        <v>0</v>
      </c>
      <c r="AV194" s="8">
        <v>0</v>
      </c>
      <c r="AW194" s="8">
        <v>0</v>
      </c>
      <c r="AX194" s="8">
        <v>0</v>
      </c>
      <c r="AY194" s="8">
        <v>0</v>
      </c>
      <c r="AZ194" s="8">
        <v>0</v>
      </c>
      <c r="BA194" s="8">
        <v>0</v>
      </c>
      <c r="BB194" s="8">
        <v>0</v>
      </c>
      <c r="BC194" s="8">
        <v>0</v>
      </c>
    </row>
    <row r="195" spans="1:55" x14ac:dyDescent="0.25">
      <c r="A195" s="3" t="s">
        <v>49</v>
      </c>
      <c r="B195" s="8">
        <v>0</v>
      </c>
      <c r="C195" s="8">
        <v>0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8">
        <v>0</v>
      </c>
      <c r="O195" s="8">
        <v>0</v>
      </c>
      <c r="P195" s="8">
        <v>0</v>
      </c>
      <c r="Q195" s="8">
        <v>0</v>
      </c>
      <c r="R195" s="8">
        <v>0</v>
      </c>
      <c r="S195" s="8">
        <v>0</v>
      </c>
      <c r="T195" s="8">
        <v>0</v>
      </c>
      <c r="U195" s="8">
        <v>0</v>
      </c>
      <c r="V195" s="8">
        <v>0</v>
      </c>
      <c r="W195" s="8">
        <v>0</v>
      </c>
      <c r="X195" s="8">
        <v>0</v>
      </c>
      <c r="Y195" s="8">
        <v>0</v>
      </c>
      <c r="Z195" s="8">
        <v>0</v>
      </c>
      <c r="AA195" s="8">
        <v>0</v>
      </c>
      <c r="AB195" s="8">
        <v>0</v>
      </c>
      <c r="AC195" s="8">
        <v>0</v>
      </c>
      <c r="AD195" s="8">
        <f>-$H$143/2</f>
        <v>-2.3148148148148147E-2</v>
      </c>
      <c r="AE195" s="8">
        <v>1</v>
      </c>
      <c r="AF195" s="8">
        <v>0</v>
      </c>
      <c r="AG195" s="8">
        <f>-$H$151</f>
        <v>-2.0447917418378654</v>
      </c>
      <c r="AH195" s="8">
        <f>$H$143/2</f>
        <v>2.3148148148148147E-2</v>
      </c>
      <c r="AI195" s="8">
        <v>1</v>
      </c>
      <c r="AJ195" s="8">
        <v>0</v>
      </c>
      <c r="AK195" s="8">
        <v>0</v>
      </c>
      <c r="AL195" s="8">
        <v>0</v>
      </c>
      <c r="AM195" s="8">
        <v>0</v>
      </c>
      <c r="AN195" s="8">
        <v>0</v>
      </c>
      <c r="AO195" s="8">
        <v>0</v>
      </c>
      <c r="AP195" s="8">
        <v>0</v>
      </c>
      <c r="AQ195" s="8">
        <v>0</v>
      </c>
      <c r="AR195" s="8">
        <v>0</v>
      </c>
      <c r="AS195" s="8">
        <v>0</v>
      </c>
      <c r="AT195" s="8">
        <v>0</v>
      </c>
      <c r="AU195" s="8">
        <v>0</v>
      </c>
      <c r="AV195" s="8">
        <v>0</v>
      </c>
      <c r="AW195" s="8">
        <v>0</v>
      </c>
      <c r="AX195" s="8">
        <v>0</v>
      </c>
      <c r="AY195" s="8">
        <v>0</v>
      </c>
      <c r="AZ195" s="8">
        <v>0</v>
      </c>
      <c r="BA195" s="8">
        <v>0</v>
      </c>
      <c r="BB195" s="8">
        <v>0</v>
      </c>
      <c r="BC195" s="8">
        <v>0</v>
      </c>
    </row>
    <row r="196" spans="1:55" x14ac:dyDescent="0.25">
      <c r="A196" s="3" t="s">
        <v>50</v>
      </c>
      <c r="B196" s="8">
        <v>0</v>
      </c>
      <c r="C196" s="8">
        <v>0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  <c r="P196" s="8">
        <v>0</v>
      </c>
      <c r="Q196" s="8">
        <v>0</v>
      </c>
      <c r="R196" s="8">
        <v>0</v>
      </c>
      <c r="S196" s="8">
        <v>0</v>
      </c>
      <c r="T196" s="8">
        <v>0</v>
      </c>
      <c r="U196" s="8">
        <v>0</v>
      </c>
      <c r="V196" s="8">
        <v>0</v>
      </c>
      <c r="W196" s="8">
        <v>0</v>
      </c>
      <c r="X196" s="8">
        <v>0</v>
      </c>
      <c r="Y196" s="8">
        <v>0</v>
      </c>
      <c r="Z196" s="8">
        <v>0</v>
      </c>
      <c r="AA196" s="8">
        <v>0</v>
      </c>
      <c r="AB196" s="8">
        <v>0</v>
      </c>
      <c r="AC196" s="8">
        <v>0</v>
      </c>
      <c r="AD196" s="8">
        <v>0</v>
      </c>
      <c r="AE196" s="8">
        <v>0</v>
      </c>
      <c r="AF196" s="8">
        <f>$H$145</f>
        <v>3.6015458378494881E-2</v>
      </c>
      <c r="AG196" s="8">
        <f>$H$143/2</f>
        <v>2.3148148148148147E-2</v>
      </c>
      <c r="AH196" s="8">
        <f>-$H$148</f>
        <v>-7.2004588559716851E-2</v>
      </c>
      <c r="AI196" s="8">
        <v>0</v>
      </c>
      <c r="AJ196" s="8">
        <f>$H$145</f>
        <v>3.6015458378494881E-2</v>
      </c>
      <c r="AK196" s="8">
        <f>-$H$143/2</f>
        <v>-2.3148148148148147E-2</v>
      </c>
      <c r="AL196" s="8">
        <v>0</v>
      </c>
      <c r="AM196" s="8">
        <v>0</v>
      </c>
      <c r="AN196" s="8">
        <v>0</v>
      </c>
      <c r="AO196" s="8">
        <v>0</v>
      </c>
      <c r="AP196" s="8">
        <v>0</v>
      </c>
      <c r="AQ196" s="8">
        <v>0</v>
      </c>
      <c r="AR196" s="8">
        <v>0</v>
      </c>
      <c r="AS196" s="8">
        <v>0</v>
      </c>
      <c r="AT196" s="8">
        <v>0</v>
      </c>
      <c r="AU196" s="8">
        <v>0</v>
      </c>
      <c r="AV196" s="8">
        <v>0</v>
      </c>
      <c r="AW196" s="8">
        <v>0</v>
      </c>
      <c r="AX196" s="8">
        <v>0</v>
      </c>
      <c r="AY196" s="8">
        <v>0</v>
      </c>
      <c r="AZ196" s="8">
        <v>0</v>
      </c>
      <c r="BA196" s="8">
        <v>0</v>
      </c>
      <c r="BB196" s="8">
        <v>0</v>
      </c>
      <c r="BC196" s="8">
        <v>0</v>
      </c>
    </row>
    <row r="197" spans="1:55" x14ac:dyDescent="0.25">
      <c r="A197" s="3" t="s">
        <v>51</v>
      </c>
      <c r="B197" s="8">
        <v>0</v>
      </c>
      <c r="C197" s="8">
        <v>0</v>
      </c>
      <c r="D197" s="8">
        <v>0</v>
      </c>
      <c r="E197" s="8">
        <v>0</v>
      </c>
      <c r="F197" s="8">
        <v>0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  <c r="P197" s="8">
        <v>0</v>
      </c>
      <c r="Q197" s="8">
        <v>0</v>
      </c>
      <c r="R197" s="8">
        <v>0</v>
      </c>
      <c r="S197" s="8">
        <v>0</v>
      </c>
      <c r="T197" s="8">
        <v>0</v>
      </c>
      <c r="U197" s="8">
        <v>0</v>
      </c>
      <c r="V197" s="8">
        <v>0</v>
      </c>
      <c r="W197" s="8">
        <v>0</v>
      </c>
      <c r="X197" s="8">
        <v>0</v>
      </c>
      <c r="Y197" s="8">
        <v>0</v>
      </c>
      <c r="Z197" s="8">
        <v>0</v>
      </c>
      <c r="AA197" s="8">
        <v>0</v>
      </c>
      <c r="AB197" s="8">
        <v>0</v>
      </c>
      <c r="AC197" s="8">
        <v>0</v>
      </c>
      <c r="AD197" s="8">
        <v>0</v>
      </c>
      <c r="AE197" s="8">
        <v>0</v>
      </c>
      <c r="AF197" s="8">
        <f>-$H$143/2</f>
        <v>-2.3148148148148147E-2</v>
      </c>
      <c r="AG197" s="8">
        <v>1</v>
      </c>
      <c r="AH197" s="8">
        <v>0</v>
      </c>
      <c r="AI197" s="8">
        <f>-$H$151</f>
        <v>-2.0447917418378654</v>
      </c>
      <c r="AJ197" s="8">
        <f>$H$143/2</f>
        <v>2.3148148148148147E-2</v>
      </c>
      <c r="AK197" s="8">
        <v>1</v>
      </c>
      <c r="AL197" s="8">
        <v>0</v>
      </c>
      <c r="AM197" s="8">
        <v>0</v>
      </c>
      <c r="AN197" s="8">
        <v>0</v>
      </c>
      <c r="AO197" s="8">
        <v>0</v>
      </c>
      <c r="AP197" s="8">
        <v>0</v>
      </c>
      <c r="AQ197" s="8">
        <v>0</v>
      </c>
      <c r="AR197" s="8">
        <v>0</v>
      </c>
      <c r="AS197" s="8">
        <v>0</v>
      </c>
      <c r="AT197" s="8">
        <v>0</v>
      </c>
      <c r="AU197" s="8">
        <v>0</v>
      </c>
      <c r="AV197" s="8">
        <v>0</v>
      </c>
      <c r="AW197" s="8">
        <v>0</v>
      </c>
      <c r="AX197" s="8">
        <v>0</v>
      </c>
      <c r="AY197" s="8">
        <v>0</v>
      </c>
      <c r="AZ197" s="8">
        <v>0</v>
      </c>
      <c r="BA197" s="8">
        <v>0</v>
      </c>
      <c r="BB197" s="8">
        <v>0</v>
      </c>
      <c r="BC197" s="8">
        <v>0</v>
      </c>
    </row>
    <row r="198" spans="1:55" x14ac:dyDescent="0.25">
      <c r="A198" s="3" t="s">
        <v>52</v>
      </c>
      <c r="B198" s="8">
        <v>0</v>
      </c>
      <c r="C198" s="8">
        <v>0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  <c r="N198" s="8">
        <v>0</v>
      </c>
      <c r="O198" s="8">
        <v>0</v>
      </c>
      <c r="P198" s="8">
        <v>0</v>
      </c>
      <c r="Q198" s="8">
        <v>0</v>
      </c>
      <c r="R198" s="8">
        <v>0</v>
      </c>
      <c r="S198" s="8">
        <v>0</v>
      </c>
      <c r="T198" s="8">
        <v>0</v>
      </c>
      <c r="U198" s="8">
        <v>0</v>
      </c>
      <c r="V198" s="8">
        <v>0</v>
      </c>
      <c r="W198" s="8">
        <v>0</v>
      </c>
      <c r="X198" s="8">
        <v>0</v>
      </c>
      <c r="Y198" s="8">
        <v>0</v>
      </c>
      <c r="Z198" s="8">
        <v>0</v>
      </c>
      <c r="AA198" s="8">
        <v>0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8">
        <f>$H$145</f>
        <v>3.6015458378494881E-2</v>
      </c>
      <c r="AI198" s="8">
        <f>$H$143/2</f>
        <v>2.3148148148148147E-2</v>
      </c>
      <c r="AJ198" s="8">
        <f>-$H$148</f>
        <v>-7.2004588559716851E-2</v>
      </c>
      <c r="AK198" s="8">
        <v>0</v>
      </c>
      <c r="AL198" s="8">
        <f>$H$145</f>
        <v>3.6015458378494881E-2</v>
      </c>
      <c r="AM198" s="8">
        <f>-$H$143/2</f>
        <v>-2.3148148148148147E-2</v>
      </c>
      <c r="AN198" s="8">
        <v>0</v>
      </c>
      <c r="AO198" s="8">
        <v>0</v>
      </c>
      <c r="AP198" s="8">
        <v>0</v>
      </c>
      <c r="AQ198" s="8">
        <v>0</v>
      </c>
      <c r="AR198" s="8">
        <v>0</v>
      </c>
      <c r="AS198" s="8">
        <v>0</v>
      </c>
      <c r="AT198" s="8">
        <v>0</v>
      </c>
      <c r="AU198" s="8">
        <v>0</v>
      </c>
      <c r="AV198" s="8">
        <v>0</v>
      </c>
      <c r="AW198" s="8">
        <v>0</v>
      </c>
      <c r="AX198" s="8">
        <v>0</v>
      </c>
      <c r="AY198" s="8">
        <v>0</v>
      </c>
      <c r="AZ198" s="8">
        <v>0</v>
      </c>
      <c r="BA198" s="8">
        <v>0</v>
      </c>
      <c r="BB198" s="8">
        <v>0</v>
      </c>
      <c r="BC198" s="8">
        <v>0</v>
      </c>
    </row>
    <row r="199" spans="1:55" x14ac:dyDescent="0.25">
      <c r="A199" s="3" t="s">
        <v>53</v>
      </c>
      <c r="B199" s="8">
        <v>0</v>
      </c>
      <c r="C199" s="8">
        <v>0</v>
      </c>
      <c r="D199" s="8">
        <v>0</v>
      </c>
      <c r="E199" s="8">
        <v>0</v>
      </c>
      <c r="F199" s="8">
        <v>0</v>
      </c>
      <c r="G199" s="8">
        <v>0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  <c r="O199" s="8">
        <v>0</v>
      </c>
      <c r="P199" s="8">
        <v>0</v>
      </c>
      <c r="Q199" s="8">
        <v>0</v>
      </c>
      <c r="R199" s="8">
        <v>0</v>
      </c>
      <c r="S199" s="8">
        <v>0</v>
      </c>
      <c r="T199" s="8">
        <v>0</v>
      </c>
      <c r="U199" s="8">
        <v>0</v>
      </c>
      <c r="V199" s="8">
        <v>0</v>
      </c>
      <c r="W199" s="8">
        <v>0</v>
      </c>
      <c r="X199" s="8">
        <v>0</v>
      </c>
      <c r="Y199" s="8">
        <v>0</v>
      </c>
      <c r="Z199" s="8">
        <v>0</v>
      </c>
      <c r="AA199" s="8">
        <v>0</v>
      </c>
      <c r="AB199" s="8">
        <v>0</v>
      </c>
      <c r="AC199" s="8">
        <v>0</v>
      </c>
      <c r="AD199" s="8">
        <v>0</v>
      </c>
      <c r="AE199" s="8">
        <v>0</v>
      </c>
      <c r="AF199" s="8">
        <v>0</v>
      </c>
      <c r="AG199" s="8">
        <v>0</v>
      </c>
      <c r="AH199" s="8">
        <f>-$H$143/2</f>
        <v>-2.3148148148148147E-2</v>
      </c>
      <c r="AI199" s="8">
        <v>1</v>
      </c>
      <c r="AJ199" s="8">
        <v>0</v>
      </c>
      <c r="AK199" s="8">
        <f>-$H$151</f>
        <v>-2.0447917418378654</v>
      </c>
      <c r="AL199" s="8">
        <f>$H$143/2</f>
        <v>2.3148148148148147E-2</v>
      </c>
      <c r="AM199" s="8">
        <v>1</v>
      </c>
      <c r="AN199" s="8">
        <v>0</v>
      </c>
      <c r="AO199" s="8">
        <v>0</v>
      </c>
      <c r="AP199" s="8">
        <v>0</v>
      </c>
      <c r="AQ199" s="8">
        <v>0</v>
      </c>
      <c r="AR199" s="8">
        <v>0</v>
      </c>
      <c r="AS199" s="8">
        <v>0</v>
      </c>
      <c r="AT199" s="8">
        <v>0</v>
      </c>
      <c r="AU199" s="8">
        <v>0</v>
      </c>
      <c r="AV199" s="8">
        <v>0</v>
      </c>
      <c r="AW199" s="8">
        <v>0</v>
      </c>
      <c r="AX199" s="8">
        <v>0</v>
      </c>
      <c r="AY199" s="8">
        <v>0</v>
      </c>
      <c r="AZ199" s="8">
        <v>0</v>
      </c>
      <c r="BA199" s="8">
        <v>0</v>
      </c>
      <c r="BB199" s="8">
        <v>0</v>
      </c>
      <c r="BC199" s="8">
        <v>0</v>
      </c>
    </row>
    <row r="200" spans="1:55" x14ac:dyDescent="0.25">
      <c r="A200" s="3" t="s">
        <v>60</v>
      </c>
      <c r="B200" s="8">
        <v>0</v>
      </c>
      <c r="C200" s="8">
        <v>0</v>
      </c>
      <c r="D200" s="8">
        <v>0</v>
      </c>
      <c r="E200" s="8">
        <v>0</v>
      </c>
      <c r="F200" s="8">
        <v>0</v>
      </c>
      <c r="G200" s="8">
        <v>0</v>
      </c>
      <c r="H200" s="8">
        <v>0</v>
      </c>
      <c r="I200" s="8">
        <v>0</v>
      </c>
      <c r="J200" s="8">
        <v>0</v>
      </c>
      <c r="K200" s="8">
        <v>0</v>
      </c>
      <c r="L200" s="8">
        <v>0</v>
      </c>
      <c r="M200" s="8">
        <v>0</v>
      </c>
      <c r="N200" s="8">
        <v>0</v>
      </c>
      <c r="O200" s="8">
        <v>0</v>
      </c>
      <c r="P200" s="8">
        <v>0</v>
      </c>
      <c r="Q200" s="8">
        <v>0</v>
      </c>
      <c r="R200" s="8">
        <v>0</v>
      </c>
      <c r="S200" s="8">
        <v>0</v>
      </c>
      <c r="T200" s="8">
        <v>0</v>
      </c>
      <c r="U200" s="8">
        <v>0</v>
      </c>
      <c r="V200" s="8">
        <v>0</v>
      </c>
      <c r="W200" s="8">
        <v>0</v>
      </c>
      <c r="X200" s="8">
        <v>0</v>
      </c>
      <c r="Y200" s="8">
        <v>0</v>
      </c>
      <c r="Z200" s="8">
        <v>0</v>
      </c>
      <c r="AA200" s="8">
        <v>0</v>
      </c>
      <c r="AB200" s="8">
        <v>0</v>
      </c>
      <c r="AC200" s="8">
        <v>0</v>
      </c>
      <c r="AD200" s="8">
        <v>0</v>
      </c>
      <c r="AE200" s="8">
        <v>0</v>
      </c>
      <c r="AF200" s="8">
        <v>0</v>
      </c>
      <c r="AG200" s="8">
        <v>0</v>
      </c>
      <c r="AH200" s="8">
        <v>0</v>
      </c>
      <c r="AI200" s="8">
        <v>0</v>
      </c>
      <c r="AJ200" s="8">
        <f>$H$145</f>
        <v>3.6015458378494881E-2</v>
      </c>
      <c r="AK200" s="8">
        <f>$H$143/2</f>
        <v>2.3148148148148147E-2</v>
      </c>
      <c r="AL200" s="8">
        <f>-$H$148</f>
        <v>-7.2004588559716851E-2</v>
      </c>
      <c r="AM200" s="8">
        <v>0</v>
      </c>
      <c r="AN200" s="8">
        <f>$H$145</f>
        <v>3.6015458378494881E-2</v>
      </c>
      <c r="AO200" s="8">
        <f>-$H$143/2</f>
        <v>-2.3148148148148147E-2</v>
      </c>
      <c r="AP200" s="8">
        <v>0</v>
      </c>
      <c r="AQ200" s="8">
        <v>0</v>
      </c>
      <c r="AR200" s="8">
        <v>0</v>
      </c>
      <c r="AS200" s="8">
        <v>0</v>
      </c>
      <c r="AT200" s="8">
        <v>0</v>
      </c>
      <c r="AU200" s="8">
        <v>0</v>
      </c>
      <c r="AV200" s="8">
        <v>0</v>
      </c>
      <c r="AW200" s="8">
        <v>0</v>
      </c>
      <c r="AX200" s="8">
        <v>0</v>
      </c>
      <c r="AY200" s="8">
        <v>0</v>
      </c>
      <c r="AZ200" s="8">
        <v>0</v>
      </c>
      <c r="BA200" s="8">
        <v>0</v>
      </c>
      <c r="BB200" s="8">
        <v>0</v>
      </c>
      <c r="BC200" s="8">
        <v>0</v>
      </c>
    </row>
    <row r="201" spans="1:55" x14ac:dyDescent="0.25">
      <c r="A201" s="3" t="s">
        <v>61</v>
      </c>
      <c r="B201" s="8">
        <v>0</v>
      </c>
      <c r="C201" s="8">
        <v>0</v>
      </c>
      <c r="D201" s="8">
        <v>0</v>
      </c>
      <c r="E201" s="8">
        <v>0</v>
      </c>
      <c r="F201" s="8">
        <v>0</v>
      </c>
      <c r="G201" s="8">
        <v>0</v>
      </c>
      <c r="H201" s="8">
        <v>0</v>
      </c>
      <c r="I201" s="8">
        <v>0</v>
      </c>
      <c r="J201" s="8">
        <v>0</v>
      </c>
      <c r="K201" s="8">
        <v>0</v>
      </c>
      <c r="L201" s="8">
        <v>0</v>
      </c>
      <c r="M201" s="8">
        <v>0</v>
      </c>
      <c r="N201" s="8">
        <v>0</v>
      </c>
      <c r="O201" s="8">
        <v>0</v>
      </c>
      <c r="P201" s="8">
        <v>0</v>
      </c>
      <c r="Q201" s="8">
        <v>0</v>
      </c>
      <c r="R201" s="8">
        <v>0</v>
      </c>
      <c r="S201" s="8">
        <v>0</v>
      </c>
      <c r="T201" s="8">
        <v>0</v>
      </c>
      <c r="U201" s="8">
        <v>0</v>
      </c>
      <c r="V201" s="8">
        <v>0</v>
      </c>
      <c r="W201" s="8">
        <v>0</v>
      </c>
      <c r="X201" s="8">
        <v>0</v>
      </c>
      <c r="Y201" s="8">
        <v>0</v>
      </c>
      <c r="Z201" s="8">
        <v>0</v>
      </c>
      <c r="AA201" s="8">
        <v>0</v>
      </c>
      <c r="AB201" s="8">
        <v>0</v>
      </c>
      <c r="AC201" s="8">
        <v>0</v>
      </c>
      <c r="AD201" s="8">
        <v>0</v>
      </c>
      <c r="AE201" s="8">
        <v>0</v>
      </c>
      <c r="AF201" s="8">
        <v>0</v>
      </c>
      <c r="AG201" s="8">
        <v>0</v>
      </c>
      <c r="AH201" s="8">
        <v>0</v>
      </c>
      <c r="AI201" s="8">
        <v>0</v>
      </c>
      <c r="AJ201" s="8">
        <f>-$H$143/2</f>
        <v>-2.3148148148148147E-2</v>
      </c>
      <c r="AK201" s="8">
        <v>1</v>
      </c>
      <c r="AL201" s="8">
        <v>0</v>
      </c>
      <c r="AM201" s="8">
        <f>-$H$151</f>
        <v>-2.0447917418378654</v>
      </c>
      <c r="AN201" s="8">
        <f>$H$143/2</f>
        <v>2.3148148148148147E-2</v>
      </c>
      <c r="AO201" s="8">
        <v>1</v>
      </c>
      <c r="AP201" s="8">
        <v>0</v>
      </c>
      <c r="AQ201" s="8">
        <v>0</v>
      </c>
      <c r="AR201" s="8">
        <v>0</v>
      </c>
      <c r="AS201" s="8">
        <v>0</v>
      </c>
      <c r="AT201" s="8">
        <v>0</v>
      </c>
      <c r="AU201" s="8">
        <v>0</v>
      </c>
      <c r="AV201" s="8">
        <v>0</v>
      </c>
      <c r="AW201" s="8">
        <v>0</v>
      </c>
      <c r="AX201" s="8">
        <v>0</v>
      </c>
      <c r="AY201" s="8">
        <v>0</v>
      </c>
      <c r="AZ201" s="8">
        <v>0</v>
      </c>
      <c r="BA201" s="8">
        <v>0</v>
      </c>
      <c r="BB201" s="8">
        <v>0</v>
      </c>
      <c r="BC201" s="8">
        <v>0</v>
      </c>
    </row>
    <row r="202" spans="1:55" x14ac:dyDescent="0.25">
      <c r="A202" s="3" t="s">
        <v>62</v>
      </c>
      <c r="B202" s="8">
        <v>0</v>
      </c>
      <c r="C202" s="8">
        <v>0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0</v>
      </c>
      <c r="N202" s="8">
        <v>0</v>
      </c>
      <c r="O202" s="8">
        <v>0</v>
      </c>
      <c r="P202" s="8">
        <v>0</v>
      </c>
      <c r="Q202" s="8">
        <v>0</v>
      </c>
      <c r="R202" s="8">
        <v>0</v>
      </c>
      <c r="S202" s="8">
        <v>0</v>
      </c>
      <c r="T202" s="8">
        <v>0</v>
      </c>
      <c r="U202" s="8">
        <v>0</v>
      </c>
      <c r="V202" s="8">
        <v>0</v>
      </c>
      <c r="W202" s="8">
        <v>0</v>
      </c>
      <c r="X202" s="8">
        <v>0</v>
      </c>
      <c r="Y202" s="8">
        <v>0</v>
      </c>
      <c r="Z202" s="8">
        <v>0</v>
      </c>
      <c r="AA202" s="8">
        <v>0</v>
      </c>
      <c r="AB202" s="8">
        <v>0</v>
      </c>
      <c r="AC202" s="8">
        <v>0</v>
      </c>
      <c r="AD202" s="8">
        <v>0</v>
      </c>
      <c r="AE202" s="8">
        <v>0</v>
      </c>
      <c r="AF202" s="8">
        <v>0</v>
      </c>
      <c r="AG202" s="8">
        <v>0</v>
      </c>
      <c r="AH202" s="8">
        <v>0</v>
      </c>
      <c r="AI202" s="8">
        <v>0</v>
      </c>
      <c r="AJ202" s="8">
        <v>0</v>
      </c>
      <c r="AK202" s="8">
        <v>0</v>
      </c>
      <c r="AL202" s="8">
        <f>$H$145</f>
        <v>3.6015458378494881E-2</v>
      </c>
      <c r="AM202" s="8">
        <f>$H$143/2</f>
        <v>2.3148148148148147E-2</v>
      </c>
      <c r="AN202" s="8">
        <f>-$H$148</f>
        <v>-7.2004588559716851E-2</v>
      </c>
      <c r="AO202" s="8">
        <v>0</v>
      </c>
      <c r="AP202" s="8">
        <f>$H$145</f>
        <v>3.6015458378494881E-2</v>
      </c>
      <c r="AQ202" s="8">
        <f>-$H$143/2</f>
        <v>-2.3148148148148147E-2</v>
      </c>
      <c r="AR202" s="8">
        <v>0</v>
      </c>
      <c r="AS202" s="8">
        <v>0</v>
      </c>
      <c r="AT202" s="8">
        <v>0</v>
      </c>
      <c r="AU202" s="8">
        <v>0</v>
      </c>
      <c r="AV202" s="8">
        <v>0</v>
      </c>
      <c r="AW202" s="8">
        <v>0</v>
      </c>
      <c r="AX202" s="8">
        <v>0</v>
      </c>
      <c r="AY202" s="8">
        <v>0</v>
      </c>
      <c r="AZ202" s="8">
        <v>0</v>
      </c>
      <c r="BA202" s="8">
        <v>0</v>
      </c>
      <c r="BB202" s="8">
        <v>0</v>
      </c>
      <c r="BC202" s="8">
        <v>0</v>
      </c>
    </row>
    <row r="203" spans="1:55" x14ac:dyDescent="0.25">
      <c r="A203" s="3" t="s">
        <v>63</v>
      </c>
      <c r="B203" s="8">
        <v>0</v>
      </c>
      <c r="C203" s="8">
        <v>0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8">
        <v>0</v>
      </c>
      <c r="W203" s="8">
        <v>0</v>
      </c>
      <c r="X203" s="8">
        <v>0</v>
      </c>
      <c r="Y203" s="8">
        <v>0</v>
      </c>
      <c r="Z203" s="8">
        <v>0</v>
      </c>
      <c r="AA203" s="8">
        <v>0</v>
      </c>
      <c r="AB203" s="8">
        <v>0</v>
      </c>
      <c r="AC203" s="8">
        <v>0</v>
      </c>
      <c r="AD203" s="8">
        <v>0</v>
      </c>
      <c r="AE203" s="8">
        <v>0</v>
      </c>
      <c r="AF203" s="8">
        <v>0</v>
      </c>
      <c r="AG203" s="8">
        <v>0</v>
      </c>
      <c r="AH203" s="8">
        <v>0</v>
      </c>
      <c r="AI203" s="8">
        <v>0</v>
      </c>
      <c r="AJ203" s="8">
        <v>0</v>
      </c>
      <c r="AK203" s="8">
        <v>0</v>
      </c>
      <c r="AL203" s="8">
        <f>-$H$143/2</f>
        <v>-2.3148148148148147E-2</v>
      </c>
      <c r="AM203" s="8">
        <v>1</v>
      </c>
      <c r="AN203" s="8">
        <v>0</v>
      </c>
      <c r="AO203" s="8">
        <f>-$H$151</f>
        <v>-2.0447917418378654</v>
      </c>
      <c r="AP203" s="8">
        <f>$H$143/2</f>
        <v>2.3148148148148147E-2</v>
      </c>
      <c r="AQ203" s="8">
        <v>1</v>
      </c>
      <c r="AR203" s="8">
        <v>0</v>
      </c>
      <c r="AS203" s="8">
        <v>0</v>
      </c>
      <c r="AT203" s="8">
        <v>0</v>
      </c>
      <c r="AU203" s="8">
        <v>0</v>
      </c>
      <c r="AV203" s="8">
        <v>0</v>
      </c>
      <c r="AW203" s="8">
        <v>0</v>
      </c>
      <c r="AX203" s="8">
        <v>0</v>
      </c>
      <c r="AY203" s="8">
        <v>0</v>
      </c>
      <c r="AZ203" s="8">
        <v>0</v>
      </c>
      <c r="BA203" s="8">
        <v>0</v>
      </c>
      <c r="BB203" s="8">
        <v>0</v>
      </c>
      <c r="BC203" s="8">
        <v>0</v>
      </c>
    </row>
    <row r="204" spans="1:55" x14ac:dyDescent="0.25">
      <c r="A204" s="3" t="s">
        <v>64</v>
      </c>
      <c r="B204" s="8">
        <v>0</v>
      </c>
      <c r="C204" s="8">
        <v>0</v>
      </c>
      <c r="D204" s="8">
        <v>0</v>
      </c>
      <c r="E204" s="8">
        <v>0</v>
      </c>
      <c r="F204" s="8">
        <v>0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O204" s="8">
        <v>0</v>
      </c>
      <c r="P204" s="8">
        <v>0</v>
      </c>
      <c r="Q204" s="8">
        <v>0</v>
      </c>
      <c r="R204" s="8">
        <v>0</v>
      </c>
      <c r="S204" s="8">
        <v>0</v>
      </c>
      <c r="T204" s="8">
        <v>0</v>
      </c>
      <c r="U204" s="8">
        <v>0</v>
      </c>
      <c r="V204" s="8">
        <v>0</v>
      </c>
      <c r="W204" s="8">
        <v>0</v>
      </c>
      <c r="X204" s="8">
        <v>0</v>
      </c>
      <c r="Y204" s="8">
        <v>0</v>
      </c>
      <c r="Z204" s="8">
        <v>0</v>
      </c>
      <c r="AA204" s="8">
        <v>0</v>
      </c>
      <c r="AB204" s="8">
        <v>0</v>
      </c>
      <c r="AC204" s="8">
        <v>0</v>
      </c>
      <c r="AD204" s="8">
        <v>0</v>
      </c>
      <c r="AE204" s="8">
        <v>0</v>
      </c>
      <c r="AF204" s="8">
        <v>0</v>
      </c>
      <c r="AG204" s="8">
        <v>0</v>
      </c>
      <c r="AH204" s="8">
        <v>0</v>
      </c>
      <c r="AI204" s="8">
        <v>0</v>
      </c>
      <c r="AJ204" s="8">
        <v>0</v>
      </c>
      <c r="AK204" s="8">
        <v>0</v>
      </c>
      <c r="AL204" s="8">
        <v>0</v>
      </c>
      <c r="AM204" s="8">
        <v>0</v>
      </c>
      <c r="AN204" s="8">
        <f>$H$145</f>
        <v>3.6015458378494881E-2</v>
      </c>
      <c r="AO204" s="8">
        <f>$H$143/2</f>
        <v>2.3148148148148147E-2</v>
      </c>
      <c r="AP204" s="8">
        <f>-$H$148</f>
        <v>-7.2004588559716851E-2</v>
      </c>
      <c r="AQ204" s="8">
        <v>0</v>
      </c>
      <c r="AR204" s="8">
        <f>$H$145</f>
        <v>3.6015458378494881E-2</v>
      </c>
      <c r="AS204" s="8">
        <f>-$H$143/2</f>
        <v>-2.3148148148148147E-2</v>
      </c>
      <c r="AT204" s="8">
        <v>0</v>
      </c>
      <c r="AU204" s="8">
        <v>0</v>
      </c>
      <c r="AV204" s="8">
        <v>0</v>
      </c>
      <c r="AW204" s="8">
        <v>0</v>
      </c>
      <c r="AX204" s="8">
        <v>0</v>
      </c>
      <c r="AY204" s="8">
        <v>0</v>
      </c>
      <c r="AZ204" s="8">
        <v>0</v>
      </c>
      <c r="BA204" s="8">
        <v>0</v>
      </c>
      <c r="BB204" s="8">
        <v>0</v>
      </c>
      <c r="BC204" s="8">
        <v>0</v>
      </c>
    </row>
    <row r="205" spans="1:55" x14ac:dyDescent="0.25">
      <c r="A205" s="3" t="s">
        <v>65</v>
      </c>
      <c r="B205" s="8">
        <v>0</v>
      </c>
      <c r="C205" s="8">
        <v>0</v>
      </c>
      <c r="D205" s="8">
        <v>0</v>
      </c>
      <c r="E205" s="8">
        <v>0</v>
      </c>
      <c r="F205" s="8">
        <v>0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  <c r="P205" s="8">
        <v>0</v>
      </c>
      <c r="Q205" s="8">
        <v>0</v>
      </c>
      <c r="R205" s="8">
        <v>0</v>
      </c>
      <c r="S205" s="8">
        <v>0</v>
      </c>
      <c r="T205" s="8">
        <v>0</v>
      </c>
      <c r="U205" s="8">
        <v>0</v>
      </c>
      <c r="V205" s="8">
        <v>0</v>
      </c>
      <c r="W205" s="8">
        <v>0</v>
      </c>
      <c r="X205" s="8">
        <v>0</v>
      </c>
      <c r="Y205" s="8">
        <v>0</v>
      </c>
      <c r="Z205" s="8">
        <v>0</v>
      </c>
      <c r="AA205" s="8">
        <v>0</v>
      </c>
      <c r="AB205" s="8">
        <v>0</v>
      </c>
      <c r="AC205" s="8">
        <v>0</v>
      </c>
      <c r="AD205" s="8">
        <v>0</v>
      </c>
      <c r="AE205" s="8">
        <v>0</v>
      </c>
      <c r="AF205" s="8">
        <v>0</v>
      </c>
      <c r="AG205" s="8">
        <v>0</v>
      </c>
      <c r="AH205" s="8">
        <v>0</v>
      </c>
      <c r="AI205" s="8">
        <v>0</v>
      </c>
      <c r="AJ205" s="8">
        <v>0</v>
      </c>
      <c r="AK205" s="8">
        <v>0</v>
      </c>
      <c r="AL205" s="8">
        <v>0</v>
      </c>
      <c r="AM205" s="8">
        <v>0</v>
      </c>
      <c r="AN205" s="8">
        <f>-$H$143/2</f>
        <v>-2.3148148148148147E-2</v>
      </c>
      <c r="AO205" s="8">
        <v>1</v>
      </c>
      <c r="AP205" s="8">
        <v>0</v>
      </c>
      <c r="AQ205" s="8">
        <f>-$H$151</f>
        <v>-2.0447917418378654</v>
      </c>
      <c r="AR205" s="8">
        <f>$H$143/2</f>
        <v>2.3148148148148147E-2</v>
      </c>
      <c r="AS205" s="8">
        <v>1</v>
      </c>
      <c r="AT205" s="8">
        <v>0</v>
      </c>
      <c r="AU205" s="8">
        <v>0</v>
      </c>
      <c r="AV205" s="8">
        <v>0</v>
      </c>
      <c r="AW205" s="8">
        <v>0</v>
      </c>
      <c r="AX205" s="8">
        <v>0</v>
      </c>
      <c r="AY205" s="8">
        <v>0</v>
      </c>
      <c r="AZ205" s="8">
        <v>0</v>
      </c>
      <c r="BA205" s="8">
        <v>0</v>
      </c>
      <c r="BB205" s="8">
        <v>0</v>
      </c>
      <c r="BC205" s="8">
        <v>0</v>
      </c>
    </row>
    <row r="206" spans="1:55" x14ac:dyDescent="0.25">
      <c r="A206" s="3" t="s">
        <v>66</v>
      </c>
      <c r="B206" s="8">
        <v>0</v>
      </c>
      <c r="C206" s="8">
        <v>0</v>
      </c>
      <c r="D206" s="8">
        <v>0</v>
      </c>
      <c r="E206" s="8">
        <v>0</v>
      </c>
      <c r="F206" s="8">
        <v>0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8">
        <v>0</v>
      </c>
      <c r="W206" s="8">
        <v>0</v>
      </c>
      <c r="X206" s="8">
        <v>0</v>
      </c>
      <c r="Y206" s="8">
        <v>0</v>
      </c>
      <c r="Z206" s="8">
        <v>0</v>
      </c>
      <c r="AA206" s="8">
        <v>0</v>
      </c>
      <c r="AB206" s="8">
        <v>0</v>
      </c>
      <c r="AC206" s="8">
        <v>0</v>
      </c>
      <c r="AD206" s="8">
        <v>0</v>
      </c>
      <c r="AE206" s="8">
        <v>0</v>
      </c>
      <c r="AF206" s="8">
        <v>0</v>
      </c>
      <c r="AG206" s="8">
        <v>0</v>
      </c>
      <c r="AH206" s="8">
        <v>0</v>
      </c>
      <c r="AI206" s="8">
        <v>0</v>
      </c>
      <c r="AJ206" s="8">
        <v>0</v>
      </c>
      <c r="AK206" s="8">
        <v>0</v>
      </c>
      <c r="AL206" s="8">
        <v>0</v>
      </c>
      <c r="AM206" s="8">
        <v>0</v>
      </c>
      <c r="AN206" s="8">
        <v>0</v>
      </c>
      <c r="AO206" s="8">
        <v>0</v>
      </c>
      <c r="AP206" s="8">
        <f>$H$145</f>
        <v>3.6015458378494881E-2</v>
      </c>
      <c r="AQ206" s="8">
        <f>$H$143/2</f>
        <v>2.3148148148148147E-2</v>
      </c>
      <c r="AR206" s="8">
        <f>-$H$148</f>
        <v>-7.2004588559716851E-2</v>
      </c>
      <c r="AS206" s="8">
        <v>0</v>
      </c>
      <c r="AT206" s="8">
        <f>$H$145</f>
        <v>3.6015458378494881E-2</v>
      </c>
      <c r="AU206" s="8">
        <f>-$H$143/2</f>
        <v>-2.3148148148148147E-2</v>
      </c>
      <c r="AV206" s="8">
        <v>0</v>
      </c>
      <c r="AW206" s="8">
        <v>0</v>
      </c>
      <c r="AX206" s="8">
        <v>0</v>
      </c>
      <c r="AY206" s="8">
        <v>0</v>
      </c>
      <c r="AZ206" s="8">
        <v>0</v>
      </c>
      <c r="BA206" s="8">
        <v>0</v>
      </c>
      <c r="BB206" s="8">
        <v>0</v>
      </c>
      <c r="BC206" s="8">
        <v>0</v>
      </c>
    </row>
    <row r="207" spans="1:55" x14ac:dyDescent="0.25">
      <c r="A207" s="3" t="s">
        <v>67</v>
      </c>
      <c r="B207" s="8">
        <v>0</v>
      </c>
      <c r="C207" s="8">
        <v>0</v>
      </c>
      <c r="D207" s="8">
        <v>0</v>
      </c>
      <c r="E207" s="8">
        <v>0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  <c r="P207" s="8">
        <v>0</v>
      </c>
      <c r="Q207" s="8">
        <v>0</v>
      </c>
      <c r="R207" s="8">
        <v>0</v>
      </c>
      <c r="S207" s="8">
        <v>0</v>
      </c>
      <c r="T207" s="8">
        <v>0</v>
      </c>
      <c r="U207" s="8">
        <v>0</v>
      </c>
      <c r="V207" s="8">
        <v>0</v>
      </c>
      <c r="W207" s="8">
        <v>0</v>
      </c>
      <c r="X207" s="8">
        <v>0</v>
      </c>
      <c r="Y207" s="8">
        <v>0</v>
      </c>
      <c r="Z207" s="8">
        <v>0</v>
      </c>
      <c r="AA207" s="8">
        <v>0</v>
      </c>
      <c r="AB207" s="8">
        <v>0</v>
      </c>
      <c r="AC207" s="8">
        <v>0</v>
      </c>
      <c r="AD207" s="8">
        <v>0</v>
      </c>
      <c r="AE207" s="8">
        <v>0</v>
      </c>
      <c r="AF207" s="8">
        <v>0</v>
      </c>
      <c r="AG207" s="8">
        <v>0</v>
      </c>
      <c r="AH207" s="8">
        <v>0</v>
      </c>
      <c r="AI207" s="8">
        <v>0</v>
      </c>
      <c r="AJ207" s="8">
        <v>0</v>
      </c>
      <c r="AK207" s="8">
        <v>0</v>
      </c>
      <c r="AL207" s="8">
        <v>0</v>
      </c>
      <c r="AM207" s="8">
        <v>0</v>
      </c>
      <c r="AN207" s="8">
        <v>0</v>
      </c>
      <c r="AO207" s="8">
        <v>0</v>
      </c>
      <c r="AP207" s="8">
        <f>-$H$143/2</f>
        <v>-2.3148148148148147E-2</v>
      </c>
      <c r="AQ207" s="8">
        <v>1</v>
      </c>
      <c r="AR207" s="8">
        <v>0</v>
      </c>
      <c r="AS207" s="8">
        <f>-$H$151</f>
        <v>-2.0447917418378654</v>
      </c>
      <c r="AT207" s="8">
        <f>$H$143/2</f>
        <v>2.3148148148148147E-2</v>
      </c>
      <c r="AU207" s="8">
        <v>1</v>
      </c>
      <c r="AV207" s="8">
        <v>0</v>
      </c>
      <c r="AW207" s="8">
        <v>0</v>
      </c>
      <c r="AX207" s="8">
        <v>0</v>
      </c>
      <c r="AY207" s="8">
        <v>0</v>
      </c>
      <c r="AZ207" s="8">
        <v>0</v>
      </c>
      <c r="BA207" s="8">
        <v>0</v>
      </c>
      <c r="BB207" s="8">
        <v>0</v>
      </c>
      <c r="BC207" s="8">
        <v>0</v>
      </c>
    </row>
    <row r="208" spans="1:55" x14ac:dyDescent="0.25">
      <c r="A208" s="3" t="s">
        <v>68</v>
      </c>
      <c r="B208" s="8">
        <v>0</v>
      </c>
      <c r="C208" s="8">
        <v>0</v>
      </c>
      <c r="D208" s="8">
        <v>0</v>
      </c>
      <c r="E208" s="8">
        <v>0</v>
      </c>
      <c r="F208" s="8">
        <v>0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8">
        <v>0</v>
      </c>
      <c r="W208" s="8">
        <v>0</v>
      </c>
      <c r="X208" s="8">
        <v>0</v>
      </c>
      <c r="Y208" s="8">
        <v>0</v>
      </c>
      <c r="Z208" s="8">
        <v>0</v>
      </c>
      <c r="AA208" s="8">
        <v>0</v>
      </c>
      <c r="AB208" s="8">
        <v>0</v>
      </c>
      <c r="AC208" s="8">
        <v>0</v>
      </c>
      <c r="AD208" s="8">
        <v>0</v>
      </c>
      <c r="AE208" s="8">
        <v>0</v>
      </c>
      <c r="AF208" s="8">
        <v>0</v>
      </c>
      <c r="AG208" s="8">
        <v>0</v>
      </c>
      <c r="AH208" s="8">
        <v>0</v>
      </c>
      <c r="AI208" s="8">
        <v>0</v>
      </c>
      <c r="AJ208" s="8">
        <v>0</v>
      </c>
      <c r="AK208" s="8">
        <v>0</v>
      </c>
      <c r="AL208" s="8">
        <v>0</v>
      </c>
      <c r="AM208" s="8">
        <v>0</v>
      </c>
      <c r="AN208" s="8">
        <v>0</v>
      </c>
      <c r="AO208" s="8">
        <v>0</v>
      </c>
      <c r="AP208" s="8">
        <v>0</v>
      </c>
      <c r="AQ208" s="8">
        <v>0</v>
      </c>
      <c r="AR208" s="8">
        <f>$H$145</f>
        <v>3.6015458378494881E-2</v>
      </c>
      <c r="AS208" s="8">
        <f>$H$143/2</f>
        <v>2.3148148148148147E-2</v>
      </c>
      <c r="AT208" s="8">
        <f>-$H$148</f>
        <v>-7.2004588559716851E-2</v>
      </c>
      <c r="AU208" s="8">
        <v>0</v>
      </c>
      <c r="AV208" s="8">
        <f>$H$145</f>
        <v>3.6015458378494881E-2</v>
      </c>
      <c r="AW208" s="8">
        <f>-$H$143/2</f>
        <v>-2.3148148148148147E-2</v>
      </c>
      <c r="AX208" s="8">
        <v>0</v>
      </c>
      <c r="AY208" s="8">
        <v>0</v>
      </c>
      <c r="AZ208" s="8">
        <v>0</v>
      </c>
      <c r="BA208" s="8">
        <v>0</v>
      </c>
      <c r="BB208" s="8">
        <v>0</v>
      </c>
      <c r="BC208" s="8">
        <v>0</v>
      </c>
    </row>
    <row r="209" spans="1:57" x14ac:dyDescent="0.25">
      <c r="A209" s="3" t="s">
        <v>69</v>
      </c>
      <c r="B209" s="8">
        <v>0</v>
      </c>
      <c r="C209" s="8">
        <v>0</v>
      </c>
      <c r="D209" s="8">
        <v>0</v>
      </c>
      <c r="E209" s="8">
        <v>0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8">
        <v>0</v>
      </c>
      <c r="T209" s="8">
        <v>0</v>
      </c>
      <c r="U209" s="8">
        <v>0</v>
      </c>
      <c r="V209" s="8">
        <v>0</v>
      </c>
      <c r="W209" s="8">
        <v>0</v>
      </c>
      <c r="X209" s="8">
        <v>0</v>
      </c>
      <c r="Y209" s="8">
        <v>0</v>
      </c>
      <c r="Z209" s="8">
        <v>0</v>
      </c>
      <c r="AA209" s="8">
        <v>0</v>
      </c>
      <c r="AB209" s="8">
        <v>0</v>
      </c>
      <c r="AC209" s="8">
        <v>0</v>
      </c>
      <c r="AD209" s="8">
        <v>0</v>
      </c>
      <c r="AE209" s="8">
        <v>0</v>
      </c>
      <c r="AF209" s="8">
        <v>0</v>
      </c>
      <c r="AG209" s="8">
        <v>0</v>
      </c>
      <c r="AH209" s="8">
        <v>0</v>
      </c>
      <c r="AI209" s="8">
        <v>0</v>
      </c>
      <c r="AJ209" s="8">
        <v>0</v>
      </c>
      <c r="AK209" s="8">
        <v>0</v>
      </c>
      <c r="AL209" s="8">
        <v>0</v>
      </c>
      <c r="AM209" s="8">
        <v>0</v>
      </c>
      <c r="AN209" s="8">
        <v>0</v>
      </c>
      <c r="AO209" s="8">
        <v>0</v>
      </c>
      <c r="AP209" s="8">
        <v>0</v>
      </c>
      <c r="AQ209" s="8">
        <v>0</v>
      </c>
      <c r="AR209" s="8">
        <f>-$H$143/2</f>
        <v>-2.3148148148148147E-2</v>
      </c>
      <c r="AS209" s="8">
        <v>1</v>
      </c>
      <c r="AT209" s="8">
        <v>0</v>
      </c>
      <c r="AU209" s="8">
        <f>-$H$151</f>
        <v>-2.0447917418378654</v>
      </c>
      <c r="AV209" s="8">
        <f>$H$143/2</f>
        <v>2.3148148148148147E-2</v>
      </c>
      <c r="AW209" s="8">
        <v>1</v>
      </c>
      <c r="AX209" s="8">
        <v>0</v>
      </c>
      <c r="AY209" s="8">
        <v>0</v>
      </c>
      <c r="AZ209" s="8">
        <v>0</v>
      </c>
      <c r="BA209" s="8">
        <v>0</v>
      </c>
      <c r="BB209" s="8">
        <v>0</v>
      </c>
      <c r="BC209" s="8">
        <v>0</v>
      </c>
    </row>
    <row r="210" spans="1:57" x14ac:dyDescent="0.25">
      <c r="A210" s="3" t="s">
        <v>70</v>
      </c>
      <c r="B210" s="8">
        <v>0</v>
      </c>
      <c r="C210" s="8">
        <v>0</v>
      </c>
      <c r="D210" s="8">
        <v>0</v>
      </c>
      <c r="E210" s="8">
        <v>0</v>
      </c>
      <c r="F210" s="8">
        <v>0</v>
      </c>
      <c r="G210" s="8">
        <v>0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8">
        <v>0</v>
      </c>
      <c r="W210" s="8">
        <v>0</v>
      </c>
      <c r="X210" s="8">
        <v>0</v>
      </c>
      <c r="Y210" s="8">
        <v>0</v>
      </c>
      <c r="Z210" s="8">
        <v>0</v>
      </c>
      <c r="AA210" s="8">
        <v>0</v>
      </c>
      <c r="AB210" s="8">
        <v>0</v>
      </c>
      <c r="AC210" s="8">
        <v>0</v>
      </c>
      <c r="AD210" s="8">
        <v>0</v>
      </c>
      <c r="AE210" s="8">
        <v>0</v>
      </c>
      <c r="AF210" s="8">
        <v>0</v>
      </c>
      <c r="AG210" s="8">
        <v>0</v>
      </c>
      <c r="AH210" s="8">
        <v>0</v>
      </c>
      <c r="AI210" s="8">
        <v>0</v>
      </c>
      <c r="AJ210" s="8">
        <v>0</v>
      </c>
      <c r="AK210" s="8">
        <v>0</v>
      </c>
      <c r="AL210" s="8">
        <v>0</v>
      </c>
      <c r="AM210" s="8">
        <v>0</v>
      </c>
      <c r="AN210" s="8">
        <v>0</v>
      </c>
      <c r="AO210" s="8">
        <v>0</v>
      </c>
      <c r="AP210" s="8">
        <v>0</v>
      </c>
      <c r="AQ210" s="8">
        <v>0</v>
      </c>
      <c r="AR210" s="8">
        <v>0</v>
      </c>
      <c r="AS210" s="8">
        <v>0</v>
      </c>
      <c r="AT210" s="8">
        <f>$H$145</f>
        <v>3.6015458378494881E-2</v>
      </c>
      <c r="AU210" s="8">
        <f>$H$143/2</f>
        <v>2.3148148148148147E-2</v>
      </c>
      <c r="AV210" s="8">
        <f>-$H$148</f>
        <v>-7.2004588559716851E-2</v>
      </c>
      <c r="AW210" s="8">
        <v>0</v>
      </c>
      <c r="AX210" s="8">
        <f>$H$145</f>
        <v>3.6015458378494881E-2</v>
      </c>
      <c r="AY210" s="8">
        <f>-$H$143/2</f>
        <v>-2.3148148148148147E-2</v>
      </c>
      <c r="AZ210" s="8">
        <v>0</v>
      </c>
      <c r="BA210" s="8">
        <v>0</v>
      </c>
      <c r="BB210" s="8">
        <v>0</v>
      </c>
      <c r="BC210" s="8">
        <v>0</v>
      </c>
    </row>
    <row r="211" spans="1:57" x14ac:dyDescent="0.25">
      <c r="A211" s="3" t="s">
        <v>71</v>
      </c>
      <c r="B211" s="8">
        <v>0</v>
      </c>
      <c r="C211" s="8">
        <v>0</v>
      </c>
      <c r="D211" s="8">
        <v>0</v>
      </c>
      <c r="E211" s="8">
        <v>0</v>
      </c>
      <c r="F211" s="8"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>
        <v>0</v>
      </c>
      <c r="V211" s="8">
        <v>0</v>
      </c>
      <c r="W211" s="8">
        <v>0</v>
      </c>
      <c r="X211" s="8">
        <v>0</v>
      </c>
      <c r="Y211" s="8">
        <v>0</v>
      </c>
      <c r="Z211" s="8">
        <v>0</v>
      </c>
      <c r="AA211" s="8">
        <v>0</v>
      </c>
      <c r="AB211" s="8">
        <v>0</v>
      </c>
      <c r="AC211" s="8">
        <v>0</v>
      </c>
      <c r="AD211" s="8">
        <v>0</v>
      </c>
      <c r="AE211" s="8">
        <v>0</v>
      </c>
      <c r="AF211" s="8">
        <v>0</v>
      </c>
      <c r="AG211" s="8">
        <v>0</v>
      </c>
      <c r="AH211" s="8">
        <v>0</v>
      </c>
      <c r="AI211" s="8">
        <v>0</v>
      </c>
      <c r="AJ211" s="8">
        <v>0</v>
      </c>
      <c r="AK211" s="8">
        <v>0</v>
      </c>
      <c r="AL211" s="8">
        <v>0</v>
      </c>
      <c r="AM211" s="8">
        <v>0</v>
      </c>
      <c r="AN211" s="8">
        <v>0</v>
      </c>
      <c r="AO211" s="8">
        <v>0</v>
      </c>
      <c r="AP211" s="8">
        <v>0</v>
      </c>
      <c r="AQ211" s="8">
        <v>0</v>
      </c>
      <c r="AR211" s="8">
        <v>0</v>
      </c>
      <c r="AS211" s="8">
        <v>0</v>
      </c>
      <c r="AT211" s="8">
        <f>-$H$143/2</f>
        <v>-2.3148148148148147E-2</v>
      </c>
      <c r="AU211" s="8">
        <v>1</v>
      </c>
      <c r="AV211" s="8">
        <v>0</v>
      </c>
      <c r="AW211" s="8">
        <f>-$H$151</f>
        <v>-2.0447917418378654</v>
      </c>
      <c r="AX211" s="8">
        <f>$H$143/2</f>
        <v>2.3148148148148147E-2</v>
      </c>
      <c r="AY211" s="8">
        <v>1</v>
      </c>
      <c r="AZ211" s="8">
        <v>0</v>
      </c>
      <c r="BA211" s="8">
        <v>0</v>
      </c>
      <c r="BB211" s="8">
        <v>0</v>
      </c>
      <c r="BC211" s="8">
        <v>0</v>
      </c>
    </row>
    <row r="212" spans="1:57" x14ac:dyDescent="0.25">
      <c r="A212" s="3" t="s">
        <v>72</v>
      </c>
      <c r="B212" s="8">
        <v>0</v>
      </c>
      <c r="C212" s="8">
        <v>0</v>
      </c>
      <c r="D212" s="8">
        <v>0</v>
      </c>
      <c r="E212" s="8">
        <v>0</v>
      </c>
      <c r="F212" s="8">
        <v>0</v>
      </c>
      <c r="G212" s="8">
        <v>0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8">
        <v>0</v>
      </c>
      <c r="V212" s="8">
        <v>0</v>
      </c>
      <c r="W212" s="8">
        <v>0</v>
      </c>
      <c r="X212" s="8">
        <v>0</v>
      </c>
      <c r="Y212" s="8">
        <v>0</v>
      </c>
      <c r="Z212" s="8">
        <v>0</v>
      </c>
      <c r="AA212" s="8">
        <v>0</v>
      </c>
      <c r="AB212" s="8">
        <v>0</v>
      </c>
      <c r="AC212" s="8">
        <v>0</v>
      </c>
      <c r="AD212" s="8">
        <v>0</v>
      </c>
      <c r="AE212" s="8">
        <v>0</v>
      </c>
      <c r="AF212" s="8">
        <v>0</v>
      </c>
      <c r="AG212" s="8">
        <v>0</v>
      </c>
      <c r="AH212" s="8">
        <v>0</v>
      </c>
      <c r="AI212" s="8">
        <v>0</v>
      </c>
      <c r="AJ212" s="8">
        <v>0</v>
      </c>
      <c r="AK212" s="8">
        <v>0</v>
      </c>
      <c r="AL212" s="8">
        <v>0</v>
      </c>
      <c r="AM212" s="8">
        <v>0</v>
      </c>
      <c r="AN212" s="8">
        <v>0</v>
      </c>
      <c r="AO212" s="8">
        <v>0</v>
      </c>
      <c r="AP212" s="8">
        <v>0</v>
      </c>
      <c r="AQ212" s="8">
        <v>0</v>
      </c>
      <c r="AR212" s="8">
        <v>0</v>
      </c>
      <c r="AS212" s="8">
        <v>0</v>
      </c>
      <c r="AT212" s="8">
        <v>0</v>
      </c>
      <c r="AU212" s="8">
        <v>0</v>
      </c>
      <c r="AV212" s="8">
        <f>$H$145</f>
        <v>3.6015458378494881E-2</v>
      </c>
      <c r="AW212" s="8">
        <f>$H$143/2</f>
        <v>2.3148148148148147E-2</v>
      </c>
      <c r="AX212" s="8">
        <f>-$H$148</f>
        <v>-7.2004588559716851E-2</v>
      </c>
      <c r="AY212" s="8">
        <v>0</v>
      </c>
      <c r="AZ212" s="8">
        <f>$H$145</f>
        <v>3.6015458378494881E-2</v>
      </c>
      <c r="BA212" s="8">
        <f>-$H$143/2</f>
        <v>-2.3148148148148147E-2</v>
      </c>
      <c r="BB212" s="8">
        <v>0</v>
      </c>
      <c r="BC212" s="8">
        <v>0</v>
      </c>
    </row>
    <row r="213" spans="1:57" x14ac:dyDescent="0.25">
      <c r="A213" s="3" t="s">
        <v>73</v>
      </c>
      <c r="B213" s="8">
        <v>0</v>
      </c>
      <c r="C213" s="8">
        <v>0</v>
      </c>
      <c r="D213" s="8">
        <v>0</v>
      </c>
      <c r="E213" s="8">
        <v>0</v>
      </c>
      <c r="F213" s="8">
        <v>0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8">
        <v>0</v>
      </c>
      <c r="Q213" s="8">
        <v>0</v>
      </c>
      <c r="R213" s="8">
        <v>0</v>
      </c>
      <c r="S213" s="8">
        <v>0</v>
      </c>
      <c r="T213" s="8">
        <v>0</v>
      </c>
      <c r="U213" s="8">
        <v>0</v>
      </c>
      <c r="V213" s="8">
        <v>0</v>
      </c>
      <c r="W213" s="8">
        <v>0</v>
      </c>
      <c r="X213" s="8">
        <v>0</v>
      </c>
      <c r="Y213" s="8">
        <v>0</v>
      </c>
      <c r="Z213" s="8">
        <v>0</v>
      </c>
      <c r="AA213" s="8">
        <v>0</v>
      </c>
      <c r="AB213" s="8">
        <v>0</v>
      </c>
      <c r="AC213" s="8">
        <v>0</v>
      </c>
      <c r="AD213" s="8">
        <v>0</v>
      </c>
      <c r="AE213" s="8">
        <v>0</v>
      </c>
      <c r="AF213" s="8">
        <v>0</v>
      </c>
      <c r="AG213" s="8">
        <v>0</v>
      </c>
      <c r="AH213" s="8">
        <v>0</v>
      </c>
      <c r="AI213" s="8">
        <v>0</v>
      </c>
      <c r="AJ213" s="8">
        <v>0</v>
      </c>
      <c r="AK213" s="8">
        <v>0</v>
      </c>
      <c r="AL213" s="8">
        <v>0</v>
      </c>
      <c r="AM213" s="8">
        <v>0</v>
      </c>
      <c r="AN213" s="8">
        <v>0</v>
      </c>
      <c r="AO213" s="8">
        <v>0</v>
      </c>
      <c r="AP213" s="8">
        <v>0</v>
      </c>
      <c r="AQ213" s="8">
        <v>0</v>
      </c>
      <c r="AR213" s="8">
        <v>0</v>
      </c>
      <c r="AS213" s="8">
        <v>0</v>
      </c>
      <c r="AT213" s="8">
        <v>0</v>
      </c>
      <c r="AU213" s="8">
        <v>0</v>
      </c>
      <c r="AV213" s="8">
        <f>-$H$143/2</f>
        <v>-2.3148148148148147E-2</v>
      </c>
      <c r="AW213" s="8">
        <v>1</v>
      </c>
      <c r="AX213" s="8">
        <v>0</v>
      </c>
      <c r="AY213" s="8">
        <f>-$H$151</f>
        <v>-2.0447917418378654</v>
      </c>
      <c r="AZ213" s="8">
        <f>$H$143/2</f>
        <v>2.3148148148148147E-2</v>
      </c>
      <c r="BA213" s="8">
        <v>1</v>
      </c>
      <c r="BB213" s="8">
        <v>0</v>
      </c>
      <c r="BC213" s="8">
        <v>0</v>
      </c>
    </row>
    <row r="214" spans="1:57" x14ac:dyDescent="0.25">
      <c r="A214" s="3" t="s">
        <v>74</v>
      </c>
      <c r="B214" s="8">
        <v>0</v>
      </c>
      <c r="C214" s="8">
        <v>0</v>
      </c>
      <c r="D214" s="8">
        <v>0</v>
      </c>
      <c r="E214" s="8">
        <v>0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8">
        <v>0</v>
      </c>
      <c r="W214" s="8">
        <v>0</v>
      </c>
      <c r="X214" s="8">
        <v>0</v>
      </c>
      <c r="Y214" s="8">
        <v>0</v>
      </c>
      <c r="Z214" s="8">
        <v>0</v>
      </c>
      <c r="AA214" s="8">
        <v>0</v>
      </c>
      <c r="AB214" s="8">
        <v>0</v>
      </c>
      <c r="AC214" s="8">
        <v>0</v>
      </c>
      <c r="AD214" s="8">
        <v>0</v>
      </c>
      <c r="AE214" s="8">
        <v>0</v>
      </c>
      <c r="AF214" s="8">
        <v>0</v>
      </c>
      <c r="AG214" s="8">
        <v>0</v>
      </c>
      <c r="AH214" s="8">
        <v>0</v>
      </c>
      <c r="AI214" s="8">
        <v>0</v>
      </c>
      <c r="AJ214" s="8">
        <v>0</v>
      </c>
      <c r="AK214" s="8">
        <v>0</v>
      </c>
      <c r="AL214" s="8">
        <v>0</v>
      </c>
      <c r="AM214" s="8">
        <v>0</v>
      </c>
      <c r="AN214" s="8">
        <v>0</v>
      </c>
      <c r="AO214" s="8">
        <v>0</v>
      </c>
      <c r="AP214" s="8">
        <v>0</v>
      </c>
      <c r="AQ214" s="8">
        <v>0</v>
      </c>
      <c r="AR214" s="8">
        <v>0</v>
      </c>
      <c r="AS214" s="8">
        <v>0</v>
      </c>
      <c r="AT214" s="8">
        <v>0</v>
      </c>
      <c r="AU214" s="8">
        <v>0</v>
      </c>
      <c r="AV214" s="8">
        <v>0</v>
      </c>
      <c r="AW214" s="8">
        <v>0</v>
      </c>
      <c r="AX214" s="8">
        <f>$H$145</f>
        <v>3.6015458378494881E-2</v>
      </c>
      <c r="AY214" s="8">
        <f>$H$143/2</f>
        <v>2.3148148148148147E-2</v>
      </c>
      <c r="AZ214" s="8">
        <f>-$H$148</f>
        <v>-7.2004588559716851E-2</v>
      </c>
      <c r="BA214" s="8">
        <v>0</v>
      </c>
      <c r="BB214" s="8">
        <f>$H$145</f>
        <v>3.6015458378494881E-2</v>
      </c>
      <c r="BC214" s="8">
        <f>-$H$143/2</f>
        <v>-2.3148148148148147E-2</v>
      </c>
    </row>
    <row r="215" spans="1:57" x14ac:dyDescent="0.25">
      <c r="A215" s="3" t="s">
        <v>75</v>
      </c>
      <c r="B215" s="8">
        <v>0</v>
      </c>
      <c r="C215" s="8">
        <v>0</v>
      </c>
      <c r="D215" s="8">
        <v>0</v>
      </c>
      <c r="E215" s="8">
        <v>0</v>
      </c>
      <c r="F215" s="8">
        <v>0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</v>
      </c>
      <c r="P215" s="8">
        <v>0</v>
      </c>
      <c r="Q215" s="8">
        <v>0</v>
      </c>
      <c r="R215" s="8">
        <v>0</v>
      </c>
      <c r="S215" s="8">
        <v>0</v>
      </c>
      <c r="T215" s="8">
        <v>0</v>
      </c>
      <c r="U215" s="8">
        <v>0</v>
      </c>
      <c r="V215" s="8">
        <v>0</v>
      </c>
      <c r="W215" s="8">
        <v>0</v>
      </c>
      <c r="X215" s="8">
        <v>0</v>
      </c>
      <c r="Y215" s="8">
        <v>0</v>
      </c>
      <c r="Z215" s="8">
        <v>0</v>
      </c>
      <c r="AA215" s="8">
        <v>0</v>
      </c>
      <c r="AB215" s="8">
        <v>0</v>
      </c>
      <c r="AC215" s="8">
        <v>0</v>
      </c>
      <c r="AD215" s="8">
        <v>0</v>
      </c>
      <c r="AE215" s="8">
        <v>0</v>
      </c>
      <c r="AF215" s="8">
        <v>0</v>
      </c>
      <c r="AG215" s="8">
        <v>0</v>
      </c>
      <c r="AH215" s="8">
        <v>0</v>
      </c>
      <c r="AI215" s="8">
        <v>0</v>
      </c>
      <c r="AJ215" s="8">
        <v>0</v>
      </c>
      <c r="AK215" s="8">
        <v>0</v>
      </c>
      <c r="AL215" s="8">
        <v>0</v>
      </c>
      <c r="AM215" s="8">
        <v>0</v>
      </c>
      <c r="AN215" s="8">
        <v>0</v>
      </c>
      <c r="AO215" s="8">
        <v>0</v>
      </c>
      <c r="AP215" s="8">
        <v>0</v>
      </c>
      <c r="AQ215" s="8">
        <v>0</v>
      </c>
      <c r="AR215" s="8">
        <v>0</v>
      </c>
      <c r="AS215" s="8">
        <v>0</v>
      </c>
      <c r="AT215" s="8">
        <v>0</v>
      </c>
      <c r="AU215" s="8">
        <v>0</v>
      </c>
      <c r="AV215" s="8">
        <v>0</v>
      </c>
      <c r="AW215" s="8">
        <v>0</v>
      </c>
      <c r="AX215" s="8">
        <f>-$H$143/2</f>
        <v>-2.3148148148148147E-2</v>
      </c>
      <c r="AY215" s="8">
        <v>1</v>
      </c>
      <c r="AZ215" s="8">
        <v>0</v>
      </c>
      <c r="BA215" s="8">
        <f>-$H$151</f>
        <v>-2.0447917418378654</v>
      </c>
      <c r="BB215" s="8">
        <f>$H$143/2</f>
        <v>2.3148148148148147E-2</v>
      </c>
      <c r="BC215" s="8">
        <v>1</v>
      </c>
    </row>
    <row r="216" spans="1:57" x14ac:dyDescent="0.25">
      <c r="A216" s="3" t="s">
        <v>19</v>
      </c>
      <c r="B216" s="8">
        <v>0</v>
      </c>
      <c r="C216" s="8">
        <v>0</v>
      </c>
      <c r="D216" s="8">
        <v>1</v>
      </c>
      <c r="E216" s="8">
        <v>0</v>
      </c>
      <c r="F216" s="8"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8">
        <v>0</v>
      </c>
      <c r="W216" s="8">
        <v>0</v>
      </c>
      <c r="X216" s="8">
        <v>0</v>
      </c>
      <c r="Y216" s="8">
        <v>0</v>
      </c>
      <c r="Z216" s="8">
        <v>0</v>
      </c>
      <c r="AA216" s="8">
        <v>0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8">
        <v>0</v>
      </c>
      <c r="AH216" s="8">
        <v>0</v>
      </c>
      <c r="AI216" s="8">
        <v>0</v>
      </c>
      <c r="AJ216" s="8">
        <v>0</v>
      </c>
      <c r="AK216" s="8">
        <v>0</v>
      </c>
      <c r="AL216" s="8">
        <v>0</v>
      </c>
      <c r="AM216" s="8">
        <v>0</v>
      </c>
      <c r="AN216" s="8">
        <v>0</v>
      </c>
      <c r="AO216" s="8">
        <v>0</v>
      </c>
      <c r="AP216" s="8">
        <v>0</v>
      </c>
      <c r="AQ216" s="8">
        <v>0</v>
      </c>
      <c r="AR216" s="8">
        <v>0</v>
      </c>
      <c r="AS216" s="8">
        <v>0</v>
      </c>
      <c r="AT216" s="8">
        <v>0</v>
      </c>
      <c r="AU216" s="8">
        <v>0</v>
      </c>
      <c r="AV216" s="8">
        <v>0</v>
      </c>
      <c r="AW216" s="8">
        <v>0</v>
      </c>
      <c r="AX216" s="8">
        <v>0</v>
      </c>
      <c r="AY216" s="8">
        <v>0</v>
      </c>
      <c r="AZ216" s="8">
        <v>0</v>
      </c>
      <c r="BA216" s="8">
        <v>0</v>
      </c>
      <c r="BB216" s="8">
        <v>0</v>
      </c>
      <c r="BC216" s="8">
        <v>0</v>
      </c>
    </row>
    <row r="217" spans="1:57" x14ac:dyDescent="0.25">
      <c r="A217" s="3" t="s">
        <v>20</v>
      </c>
      <c r="B217" s="8">
        <v>0</v>
      </c>
      <c r="C217" s="8">
        <v>1</v>
      </c>
      <c r="D217" s="8">
        <v>0</v>
      </c>
      <c r="E217" s="8">
        <v>0</v>
      </c>
      <c r="F217" s="8">
        <v>0</v>
      </c>
      <c r="G217" s="8">
        <v>-1</v>
      </c>
      <c r="H217" s="8">
        <v>0</v>
      </c>
      <c r="I217" s="8">
        <v>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  <c r="P217" s="8">
        <v>0</v>
      </c>
      <c r="Q217" s="8">
        <v>0</v>
      </c>
      <c r="R217" s="8">
        <v>0</v>
      </c>
      <c r="S217" s="8">
        <v>0</v>
      </c>
      <c r="T217" s="8">
        <v>0</v>
      </c>
      <c r="U217" s="8">
        <v>0</v>
      </c>
      <c r="V217" s="8">
        <v>0</v>
      </c>
      <c r="W217" s="8">
        <v>0</v>
      </c>
      <c r="X217" s="8">
        <v>0</v>
      </c>
      <c r="Y217" s="8">
        <v>0</v>
      </c>
      <c r="Z217" s="8">
        <v>0</v>
      </c>
      <c r="AA217" s="8">
        <v>0</v>
      </c>
      <c r="AB217" s="8">
        <v>0</v>
      </c>
      <c r="AC217" s="8">
        <v>0</v>
      </c>
      <c r="AD217" s="8">
        <v>0</v>
      </c>
      <c r="AE217" s="8">
        <v>0</v>
      </c>
      <c r="AF217" s="8">
        <v>0</v>
      </c>
      <c r="AG217" s="8">
        <v>0</v>
      </c>
      <c r="AH217" s="8">
        <v>0</v>
      </c>
      <c r="AI217" s="8">
        <v>0</v>
      </c>
      <c r="AJ217" s="8">
        <v>0</v>
      </c>
      <c r="AK217" s="8">
        <v>0</v>
      </c>
      <c r="AL217" s="8">
        <v>0</v>
      </c>
      <c r="AM217" s="8">
        <v>0</v>
      </c>
      <c r="AN217" s="8">
        <v>0</v>
      </c>
      <c r="AO217" s="8">
        <v>0</v>
      </c>
      <c r="AP217" s="8">
        <v>0</v>
      </c>
      <c r="AQ217" s="8">
        <v>0</v>
      </c>
      <c r="AR217" s="8">
        <v>0</v>
      </c>
      <c r="AS217" s="8">
        <v>0</v>
      </c>
      <c r="AT217" s="8">
        <v>0</v>
      </c>
      <c r="AU217" s="8">
        <v>0</v>
      </c>
      <c r="AV217" s="8">
        <v>0</v>
      </c>
      <c r="AW217" s="8">
        <v>0</v>
      </c>
      <c r="AX217" s="8">
        <v>0</v>
      </c>
      <c r="AY217" s="8">
        <v>0</v>
      </c>
      <c r="AZ217" s="8">
        <v>0</v>
      </c>
      <c r="BA217" s="8">
        <v>0</v>
      </c>
      <c r="BB217" s="8">
        <v>0</v>
      </c>
      <c r="BC217" s="8">
        <v>0</v>
      </c>
    </row>
    <row r="218" spans="1:57" x14ac:dyDescent="0.25">
      <c r="A218" s="3" t="s">
        <v>76</v>
      </c>
      <c r="B218" s="8">
        <v>0</v>
      </c>
      <c r="C218" s="8">
        <v>0</v>
      </c>
      <c r="D218" s="8">
        <v>0</v>
      </c>
      <c r="E218" s="8">
        <v>0</v>
      </c>
      <c r="F218" s="8">
        <v>0</v>
      </c>
      <c r="G218" s="8">
        <v>0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0</v>
      </c>
      <c r="Q218" s="8">
        <v>0</v>
      </c>
      <c r="R218" s="8">
        <v>0</v>
      </c>
      <c r="S218" s="8">
        <v>0</v>
      </c>
      <c r="T218" s="8">
        <v>0</v>
      </c>
      <c r="U218" s="8">
        <v>0</v>
      </c>
      <c r="V218" s="8">
        <v>0</v>
      </c>
      <c r="W218" s="8">
        <v>0</v>
      </c>
      <c r="X218" s="8">
        <v>0</v>
      </c>
      <c r="Y218" s="8">
        <v>0</v>
      </c>
      <c r="Z218" s="8">
        <v>0</v>
      </c>
      <c r="AA218" s="8">
        <v>0</v>
      </c>
      <c r="AB218" s="8">
        <v>0</v>
      </c>
      <c r="AC218" s="8">
        <v>0</v>
      </c>
      <c r="AD218" s="8">
        <v>0</v>
      </c>
      <c r="AE218" s="8">
        <v>0</v>
      </c>
      <c r="AF218" s="8">
        <v>0</v>
      </c>
      <c r="AG218" s="8">
        <v>0</v>
      </c>
      <c r="AH218" s="8">
        <v>0</v>
      </c>
      <c r="AI218" s="8">
        <v>0</v>
      </c>
      <c r="AJ218" s="8">
        <v>0</v>
      </c>
      <c r="AK218" s="8">
        <v>0</v>
      </c>
      <c r="AL218" s="8">
        <v>0</v>
      </c>
      <c r="AM218" s="8">
        <v>0</v>
      </c>
      <c r="AN218" s="8">
        <v>0</v>
      </c>
      <c r="AO218" s="8">
        <v>0</v>
      </c>
      <c r="AP218" s="8">
        <v>0</v>
      </c>
      <c r="AQ218" s="8">
        <v>0</v>
      </c>
      <c r="AR218" s="8">
        <v>0</v>
      </c>
      <c r="AS218" s="8">
        <v>0</v>
      </c>
      <c r="AT218" s="8">
        <v>0</v>
      </c>
      <c r="AU218" s="8">
        <v>0</v>
      </c>
      <c r="AV218" s="8">
        <v>0</v>
      </c>
      <c r="AW218" s="8">
        <v>0</v>
      </c>
      <c r="AX218" s="8">
        <v>0</v>
      </c>
      <c r="AY218" s="8">
        <v>0</v>
      </c>
      <c r="AZ218" s="8">
        <v>1</v>
      </c>
      <c r="BA218" s="8">
        <v>0</v>
      </c>
      <c r="BB218" s="8">
        <v>0</v>
      </c>
      <c r="BC218" s="8">
        <v>0</v>
      </c>
    </row>
    <row r="219" spans="1:57" x14ac:dyDescent="0.25">
      <c r="A219" s="3" t="s">
        <v>77</v>
      </c>
      <c r="B219" s="8">
        <v>0</v>
      </c>
      <c r="C219" s="8">
        <v>0</v>
      </c>
      <c r="D219" s="8">
        <v>0</v>
      </c>
      <c r="E219" s="8">
        <v>0</v>
      </c>
      <c r="F219" s="8">
        <v>0</v>
      </c>
      <c r="G219" s="8">
        <v>0</v>
      </c>
      <c r="H219" s="8">
        <v>0</v>
      </c>
      <c r="I219" s="8">
        <v>0</v>
      </c>
      <c r="J219" s="8">
        <v>0</v>
      </c>
      <c r="K219" s="8">
        <v>0</v>
      </c>
      <c r="L219" s="8">
        <v>0</v>
      </c>
      <c r="M219" s="8">
        <v>0</v>
      </c>
      <c r="N219" s="8">
        <v>0</v>
      </c>
      <c r="O219" s="8">
        <v>0</v>
      </c>
      <c r="P219" s="8">
        <v>0</v>
      </c>
      <c r="Q219" s="8">
        <v>0</v>
      </c>
      <c r="R219" s="8">
        <v>0</v>
      </c>
      <c r="S219" s="8">
        <v>0</v>
      </c>
      <c r="T219" s="8">
        <v>0</v>
      </c>
      <c r="U219" s="8">
        <v>0</v>
      </c>
      <c r="V219" s="8">
        <v>0</v>
      </c>
      <c r="W219" s="8">
        <v>0</v>
      </c>
      <c r="X219" s="8">
        <v>0</v>
      </c>
      <c r="Y219" s="8">
        <v>0</v>
      </c>
      <c r="Z219" s="8">
        <v>0</v>
      </c>
      <c r="AA219" s="8">
        <v>0</v>
      </c>
      <c r="AB219" s="8">
        <v>0</v>
      </c>
      <c r="AC219" s="8">
        <v>0</v>
      </c>
      <c r="AD219" s="8">
        <v>0</v>
      </c>
      <c r="AE219" s="8">
        <v>0</v>
      </c>
      <c r="AF219" s="8">
        <v>0</v>
      </c>
      <c r="AG219" s="8">
        <v>0</v>
      </c>
      <c r="AH219" s="8">
        <v>0</v>
      </c>
      <c r="AI219" s="8">
        <v>0</v>
      </c>
      <c r="AJ219" s="8">
        <v>0</v>
      </c>
      <c r="AK219" s="8">
        <v>0</v>
      </c>
      <c r="AL219" s="8">
        <v>0</v>
      </c>
      <c r="AM219" s="8">
        <v>0</v>
      </c>
      <c r="AN219" s="8">
        <v>0</v>
      </c>
      <c r="AO219" s="8">
        <v>0</v>
      </c>
      <c r="AP219" s="8">
        <v>0</v>
      </c>
      <c r="AQ219" s="8">
        <v>0</v>
      </c>
      <c r="AR219" s="8">
        <v>0</v>
      </c>
      <c r="AS219" s="8">
        <v>0</v>
      </c>
      <c r="AT219" s="8">
        <v>0</v>
      </c>
      <c r="AU219" s="8">
        <v>0</v>
      </c>
      <c r="AV219" s="8">
        <v>0</v>
      </c>
      <c r="AW219" s="8">
        <v>0</v>
      </c>
      <c r="AX219" s="8">
        <v>0</v>
      </c>
      <c r="AY219" s="8">
        <v>1</v>
      </c>
      <c r="AZ219" s="8">
        <v>0</v>
      </c>
      <c r="BA219" s="8">
        <v>0</v>
      </c>
      <c r="BB219" s="8">
        <v>0</v>
      </c>
      <c r="BC219" s="8">
        <v>-1</v>
      </c>
      <c r="BE219" s="8"/>
    </row>
    <row r="227" spans="1:11" ht="18.75" x14ac:dyDescent="0.25">
      <c r="B227" s="30" t="s">
        <v>210</v>
      </c>
    </row>
    <row r="228" spans="1:11" ht="18.75" x14ac:dyDescent="0.25">
      <c r="C228" s="5" t="s">
        <v>214</v>
      </c>
      <c r="K228" s="15" t="s">
        <v>8</v>
      </c>
    </row>
    <row r="229" spans="1:11" x14ac:dyDescent="0.25">
      <c r="B229" s="1"/>
    </row>
    <row r="230" spans="1:11" ht="18" x14ac:dyDescent="0.25">
      <c r="B230" s="1"/>
      <c r="C230" s="13" t="s">
        <v>177</v>
      </c>
      <c r="D230" s="3">
        <f>1/32</f>
        <v>3.125E-2</v>
      </c>
      <c r="H230" s="3">
        <f>D230*D230/D232</f>
        <v>2.6041666666666668E-2</v>
      </c>
    </row>
    <row r="231" spans="1:11" x14ac:dyDescent="0.25">
      <c r="B231" s="1"/>
    </row>
    <row r="232" spans="1:11" x14ac:dyDescent="0.25">
      <c r="B232" s="1"/>
      <c r="C232" s="3" t="s">
        <v>178</v>
      </c>
      <c r="D232" s="3">
        <f>1/(2/3)*2*(1+0.25)*0.01</f>
        <v>3.7499999999999999E-2</v>
      </c>
      <c r="E232" s="8"/>
      <c r="H232" s="3">
        <f>H230+D244</f>
        <v>2.0258695337903372E-2</v>
      </c>
      <c r="I232" s="19"/>
    </row>
    <row r="233" spans="1:11" x14ac:dyDescent="0.25">
      <c r="B233" s="1"/>
      <c r="C233" s="9"/>
      <c r="D233" s="9"/>
      <c r="E233" s="8"/>
      <c r="I233" s="19"/>
    </row>
    <row r="234" spans="1:11" ht="18.75" x14ac:dyDescent="0.25">
      <c r="C234" s="7" t="s">
        <v>132</v>
      </c>
      <c r="D234" s="3">
        <v>0.01</v>
      </c>
      <c r="E234" s="5"/>
      <c r="I234" s="19"/>
    </row>
    <row r="235" spans="1:11" x14ac:dyDescent="0.25">
      <c r="B235" s="15"/>
      <c r="H235" s="3">
        <f>2*H230+2*D244+D230*D230*D230*D230*(D240-D248*D248)</f>
        <v>4.0509357152374324E-2</v>
      </c>
      <c r="I235" s="19"/>
    </row>
    <row r="236" spans="1:11" x14ac:dyDescent="0.25">
      <c r="B236" s="18" t="s">
        <v>133</v>
      </c>
      <c r="D236" s="19">
        <f>-0.6*PI()*PI()</f>
        <v>-5.9217626406536148</v>
      </c>
    </row>
    <row r="237" spans="1:11" x14ac:dyDescent="0.25">
      <c r="B237" s="16"/>
      <c r="C237" s="16"/>
      <c r="D237" s="16"/>
      <c r="E237" s="16"/>
      <c r="F237" s="16"/>
    </row>
    <row r="238" spans="1:11" x14ac:dyDescent="0.25">
      <c r="B238" s="16"/>
      <c r="C238" s="16"/>
      <c r="D238" s="16"/>
      <c r="E238" s="16"/>
      <c r="F238" s="16"/>
      <c r="H238" s="3">
        <f>2+H230-D234*D230*D230*D248*D248</f>
        <v>2.0251983948630152</v>
      </c>
    </row>
    <row r="239" spans="1:11" x14ac:dyDescent="0.25">
      <c r="B239" s="16"/>
      <c r="C239" s="16"/>
      <c r="D239" s="16"/>
      <c r="E239" s="16"/>
      <c r="F239" s="16"/>
    </row>
    <row r="240" spans="1:11" x14ac:dyDescent="0.25">
      <c r="A240" s="3" t="s">
        <v>134</v>
      </c>
      <c r="B240" s="16"/>
      <c r="C240" s="16"/>
      <c r="D240" s="25">
        <f>0.8*POWER(PI(),4)</f>
        <v>77.927272827201946</v>
      </c>
      <c r="E240" s="16"/>
      <c r="F240" s="16"/>
    </row>
    <row r="241" spans="1:71" x14ac:dyDescent="0.25">
      <c r="B241" s="16"/>
      <c r="C241" s="16"/>
      <c r="D241" s="16"/>
      <c r="E241" s="16"/>
      <c r="F241" s="16"/>
    </row>
    <row r="243" spans="1:71" x14ac:dyDescent="0.25">
      <c r="K243" s="7" t="s">
        <v>139</v>
      </c>
      <c r="L243" s="7" t="s">
        <v>140</v>
      </c>
      <c r="M243" s="7" t="s">
        <v>141</v>
      </c>
      <c r="N243" s="7" t="s">
        <v>142</v>
      </c>
    </row>
    <row r="244" spans="1:71" x14ac:dyDescent="0.25">
      <c r="D244" s="3">
        <f>D236*D230*D230</f>
        <v>-5.7829713287632957E-3</v>
      </c>
      <c r="G244" s="19"/>
      <c r="I244" s="4">
        <v>0</v>
      </c>
      <c r="J244" s="7">
        <v>3.4664799999999998</v>
      </c>
      <c r="K244" s="26">
        <v>4.2610638455595531</v>
      </c>
      <c r="L244" s="26">
        <v>3.6846061556822813</v>
      </c>
      <c r="M244" s="26">
        <v>3.5653611504973028</v>
      </c>
      <c r="N244" s="26">
        <v>3.5224999941903805</v>
      </c>
    </row>
    <row r="245" spans="1:71" x14ac:dyDescent="0.25">
      <c r="C245" s="15"/>
      <c r="D245" s="21"/>
      <c r="E245" s="16"/>
      <c r="F245" s="16"/>
      <c r="I245" s="4" t="s">
        <v>197</v>
      </c>
      <c r="J245" s="7" t="s">
        <v>135</v>
      </c>
      <c r="K245" s="26">
        <v>6.0574245608986121</v>
      </c>
      <c r="L245" s="26">
        <v>5.6642466642626692</v>
      </c>
      <c r="M245" s="26">
        <v>5.5869394700881045</v>
      </c>
      <c r="N245" s="26">
        <v>5.5595181320795701</v>
      </c>
    </row>
    <row r="246" spans="1:71" x14ac:dyDescent="0.25">
      <c r="C246" s="15"/>
      <c r="D246" s="21"/>
      <c r="E246" s="16"/>
      <c r="I246" s="4" t="s">
        <v>198</v>
      </c>
      <c r="J246" s="7" t="s">
        <v>136</v>
      </c>
      <c r="K246" s="26">
        <v>7.4309367124968402</v>
      </c>
      <c r="L246" s="26">
        <v>7.112073226187448</v>
      </c>
      <c r="M246" s="26">
        <v>7.0502790764917336</v>
      </c>
      <c r="N246" s="26">
        <v>7.0284360819548866</v>
      </c>
    </row>
    <row r="247" spans="1:71" x14ac:dyDescent="0.25">
      <c r="C247" s="15"/>
      <c r="D247" s="21"/>
      <c r="E247" s="16"/>
      <c r="F247" s="16"/>
      <c r="I247" s="4" t="s">
        <v>199</v>
      </c>
      <c r="J247" s="7" t="s">
        <v>137</v>
      </c>
      <c r="K247" s="27">
        <v>8.5869563214050419</v>
      </c>
      <c r="L247" s="26">
        <v>8.3108253247546227</v>
      </c>
      <c r="M247" s="26">
        <v>8.2576809604882051</v>
      </c>
      <c r="N247" s="26">
        <v>8.2389252383967992</v>
      </c>
    </row>
    <row r="248" spans="1:71" x14ac:dyDescent="0.25">
      <c r="C248" s="15"/>
      <c r="D248" s="28">
        <v>9.292525635900752</v>
      </c>
      <c r="E248" s="16"/>
      <c r="F248" s="12" t="s">
        <v>87</v>
      </c>
      <c r="G248" s="3">
        <f>1E+60*MDETERM(B253:BS322)</f>
        <v>-1.1583015284909772E-8</v>
      </c>
      <c r="I248" s="4" t="s">
        <v>200</v>
      </c>
      <c r="J248" s="7" t="s">
        <v>138</v>
      </c>
      <c r="K248" s="26">
        <v>9.6043352059285638</v>
      </c>
      <c r="L248" s="26">
        <v>9.3567235156684028</v>
      </c>
      <c r="M248" s="26">
        <v>9.3092608087656235</v>
      </c>
      <c r="N248" s="26">
        <v>9.292525635900752</v>
      </c>
    </row>
    <row r="249" spans="1:71" x14ac:dyDescent="0.25">
      <c r="C249" s="15"/>
      <c r="D249" s="21"/>
      <c r="E249" s="16"/>
      <c r="F249" s="16"/>
    </row>
    <row r="250" spans="1:71" x14ac:dyDescent="0.25">
      <c r="C250" s="15"/>
      <c r="D250" s="21"/>
      <c r="E250" s="16"/>
      <c r="F250" s="16"/>
    </row>
    <row r="251" spans="1:71" x14ac:dyDescent="0.25">
      <c r="C251" s="16"/>
      <c r="D251" s="21"/>
      <c r="E251" s="16"/>
      <c r="F251" s="16"/>
    </row>
    <row r="252" spans="1:71" x14ac:dyDescent="0.25">
      <c r="B252" s="4" t="s">
        <v>0</v>
      </c>
      <c r="C252" s="4" t="s">
        <v>179</v>
      </c>
      <c r="D252" s="4" t="s">
        <v>1</v>
      </c>
      <c r="E252" s="4" t="s">
        <v>180</v>
      </c>
      <c r="F252" s="4" t="s">
        <v>2</v>
      </c>
      <c r="G252" s="4" t="s">
        <v>181</v>
      </c>
      <c r="H252" s="4" t="s">
        <v>3</v>
      </c>
      <c r="I252" s="4" t="s">
        <v>182</v>
      </c>
      <c r="J252" s="4" t="s">
        <v>4</v>
      </c>
      <c r="K252" s="4" t="s">
        <v>183</v>
      </c>
      <c r="L252" s="4" t="s">
        <v>5</v>
      </c>
      <c r="M252" s="4" t="s">
        <v>184</v>
      </c>
      <c r="N252" s="4" t="s">
        <v>6</v>
      </c>
      <c r="O252" s="4" t="s">
        <v>185</v>
      </c>
      <c r="P252" s="4" t="s">
        <v>7</v>
      </c>
      <c r="Q252" s="4" t="s">
        <v>186</v>
      </c>
      <c r="R252" s="4" t="s">
        <v>31</v>
      </c>
      <c r="S252" s="4" t="s">
        <v>187</v>
      </c>
      <c r="T252" s="4" t="s">
        <v>32</v>
      </c>
      <c r="U252" s="4" t="s">
        <v>188</v>
      </c>
      <c r="V252" s="4" t="s">
        <v>33</v>
      </c>
      <c r="W252" s="4" t="s">
        <v>189</v>
      </c>
      <c r="X252" s="4" t="s">
        <v>42</v>
      </c>
      <c r="Y252" s="4" t="s">
        <v>190</v>
      </c>
      <c r="Z252" s="4" t="s">
        <v>43</v>
      </c>
      <c r="AA252" s="4" t="s">
        <v>191</v>
      </c>
      <c r="AB252" s="4" t="s">
        <v>44</v>
      </c>
      <c r="AC252" s="4" t="s">
        <v>192</v>
      </c>
      <c r="AD252" s="4" t="s">
        <v>45</v>
      </c>
      <c r="AE252" s="4" t="s">
        <v>193</v>
      </c>
      <c r="AF252" s="4" t="s">
        <v>56</v>
      </c>
      <c r="AG252" s="4" t="s">
        <v>194</v>
      </c>
      <c r="AH252" s="4" t="s">
        <v>57</v>
      </c>
      <c r="AI252" s="4" t="s">
        <v>195</v>
      </c>
      <c r="AJ252" s="4" t="s">
        <v>58</v>
      </c>
      <c r="AK252" s="4" t="s">
        <v>196</v>
      </c>
      <c r="AL252" s="4" t="s">
        <v>59</v>
      </c>
      <c r="AM252" s="4" t="s">
        <v>88</v>
      </c>
      <c r="AN252" s="4" t="s">
        <v>78</v>
      </c>
      <c r="AO252" s="4" t="s">
        <v>89</v>
      </c>
      <c r="AP252" s="4" t="s">
        <v>79</v>
      </c>
      <c r="AQ252" s="4" t="s">
        <v>90</v>
      </c>
      <c r="AR252" s="4" t="s">
        <v>80</v>
      </c>
      <c r="AS252" s="4" t="s">
        <v>91</v>
      </c>
      <c r="AT252" s="4" t="s">
        <v>81</v>
      </c>
      <c r="AU252" s="4" t="s">
        <v>92</v>
      </c>
      <c r="AV252" s="4" t="s">
        <v>82</v>
      </c>
      <c r="AW252" s="4" t="s">
        <v>93</v>
      </c>
      <c r="AX252" s="4" t="s">
        <v>83</v>
      </c>
      <c r="AY252" s="4" t="s">
        <v>94</v>
      </c>
      <c r="AZ252" s="4" t="s">
        <v>84</v>
      </c>
      <c r="BA252" s="4" t="s">
        <v>95</v>
      </c>
      <c r="BB252" s="4" t="s">
        <v>85</v>
      </c>
      <c r="BC252" s="4" t="s">
        <v>96</v>
      </c>
      <c r="BD252" s="4" t="s">
        <v>143</v>
      </c>
      <c r="BE252" s="4" t="s">
        <v>144</v>
      </c>
      <c r="BF252" s="4" t="s">
        <v>145</v>
      </c>
      <c r="BG252" s="4" t="s">
        <v>146</v>
      </c>
      <c r="BH252" s="4" t="s">
        <v>147</v>
      </c>
      <c r="BI252" s="4" t="s">
        <v>148</v>
      </c>
      <c r="BJ252" s="4" t="s">
        <v>149</v>
      </c>
      <c r="BK252" s="4" t="s">
        <v>150</v>
      </c>
      <c r="BL252" s="4" t="s">
        <v>151</v>
      </c>
      <c r="BM252" s="4" t="s">
        <v>152</v>
      </c>
      <c r="BN252" s="4" t="s">
        <v>153</v>
      </c>
      <c r="BO252" s="4" t="s">
        <v>154</v>
      </c>
      <c r="BP252" s="4" t="s">
        <v>155</v>
      </c>
      <c r="BQ252" s="4" t="s">
        <v>156</v>
      </c>
      <c r="BR252" s="4" t="s">
        <v>157</v>
      </c>
      <c r="BS252" s="4" t="s">
        <v>158</v>
      </c>
    </row>
    <row r="253" spans="1:71" x14ac:dyDescent="0.25">
      <c r="A253" s="3" t="s">
        <v>9</v>
      </c>
      <c r="B253" s="8">
        <f>$H$232</f>
        <v>2.0258695337903372E-2</v>
      </c>
      <c r="C253" s="8">
        <f>$H$230/2</f>
        <v>1.3020833333333334E-2</v>
      </c>
      <c r="D253" s="8">
        <f>-$H$235</f>
        <v>-4.0509357152374324E-2</v>
      </c>
      <c r="E253" s="8">
        <v>0</v>
      </c>
      <c r="F253" s="8">
        <f>$H$232</f>
        <v>2.0258695337903372E-2</v>
      </c>
      <c r="G253" s="8">
        <f>-$H$230/2</f>
        <v>-1.3020833333333334E-2</v>
      </c>
      <c r="H253" s="8">
        <v>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  <c r="O253" s="8">
        <v>0</v>
      </c>
      <c r="P253" s="8">
        <v>0</v>
      </c>
      <c r="Q253" s="8">
        <v>0</v>
      </c>
      <c r="R253" s="8">
        <v>0</v>
      </c>
      <c r="S253" s="8">
        <v>0</v>
      </c>
      <c r="T253" s="8">
        <v>0</v>
      </c>
      <c r="U253" s="8">
        <v>0</v>
      </c>
      <c r="V253" s="8">
        <v>0</v>
      </c>
      <c r="W253" s="8">
        <v>0</v>
      </c>
      <c r="X253" s="8">
        <v>0</v>
      </c>
      <c r="Y253" s="8">
        <v>0</v>
      </c>
      <c r="Z253" s="8">
        <v>0</v>
      </c>
      <c r="AA253" s="8">
        <v>0</v>
      </c>
      <c r="AB253" s="8">
        <v>0</v>
      </c>
      <c r="AC253" s="8">
        <v>0</v>
      </c>
      <c r="AD253" s="8">
        <v>0</v>
      </c>
      <c r="AE253" s="8">
        <v>0</v>
      </c>
      <c r="AF253" s="8">
        <v>0</v>
      </c>
      <c r="AG253" s="8">
        <v>0</v>
      </c>
      <c r="AH253" s="8">
        <v>0</v>
      </c>
      <c r="AI253" s="8">
        <v>0</v>
      </c>
      <c r="AJ253" s="8">
        <v>0</v>
      </c>
      <c r="AK253" s="8">
        <v>0</v>
      </c>
      <c r="AL253" s="8">
        <v>0</v>
      </c>
      <c r="AM253" s="8">
        <v>0</v>
      </c>
      <c r="AN253" s="8">
        <v>0</v>
      </c>
      <c r="AO253" s="8">
        <v>0</v>
      </c>
      <c r="AP253" s="8">
        <v>0</v>
      </c>
      <c r="AQ253" s="8">
        <v>0</v>
      </c>
      <c r="AR253" s="8">
        <v>0</v>
      </c>
      <c r="AS253" s="8">
        <v>0</v>
      </c>
      <c r="AT253" s="8">
        <v>0</v>
      </c>
      <c r="AU253" s="8">
        <v>0</v>
      </c>
      <c r="AV253" s="8">
        <v>0</v>
      </c>
      <c r="AW253" s="8">
        <v>0</v>
      </c>
      <c r="AX253" s="8">
        <v>0</v>
      </c>
      <c r="AY253" s="8">
        <v>0</v>
      </c>
      <c r="AZ253" s="8">
        <v>0</v>
      </c>
      <c r="BA253" s="8">
        <v>0</v>
      </c>
      <c r="BB253" s="8">
        <v>0</v>
      </c>
      <c r="BC253" s="8">
        <v>0</v>
      </c>
      <c r="BD253" s="8">
        <v>0</v>
      </c>
      <c r="BE253" s="8">
        <v>0</v>
      </c>
      <c r="BF253" s="8">
        <v>0</v>
      </c>
      <c r="BG253" s="8">
        <v>0</v>
      </c>
      <c r="BH253" s="8">
        <v>0</v>
      </c>
      <c r="BI253" s="8">
        <v>0</v>
      </c>
      <c r="BJ253" s="8">
        <v>0</v>
      </c>
      <c r="BK253" s="8">
        <v>0</v>
      </c>
      <c r="BL253" s="8">
        <v>0</v>
      </c>
      <c r="BM253" s="8">
        <v>0</v>
      </c>
      <c r="BN253" s="8">
        <v>0</v>
      </c>
      <c r="BO253" s="8">
        <v>0</v>
      </c>
      <c r="BP253" s="8">
        <v>0</v>
      </c>
      <c r="BQ253" s="8">
        <v>0</v>
      </c>
      <c r="BR253" s="8">
        <v>0</v>
      </c>
      <c r="BS253" s="8">
        <v>0</v>
      </c>
    </row>
    <row r="254" spans="1:71" x14ac:dyDescent="0.25">
      <c r="A254" s="3" t="s">
        <v>10</v>
      </c>
      <c r="B254" s="8">
        <f>-$H$230/2</f>
        <v>-1.3020833333333334E-2</v>
      </c>
      <c r="C254" s="8">
        <v>1</v>
      </c>
      <c r="D254" s="8">
        <v>0</v>
      </c>
      <c r="E254" s="8">
        <f>-$H$238</f>
        <v>-2.0251983948630152</v>
      </c>
      <c r="F254" s="8">
        <f>$H$230/2</f>
        <v>1.3020833333333334E-2</v>
      </c>
      <c r="G254" s="8">
        <v>1</v>
      </c>
      <c r="H254" s="8"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  <c r="N254" s="8">
        <v>0</v>
      </c>
      <c r="O254" s="8">
        <v>0</v>
      </c>
      <c r="P254" s="8">
        <v>0</v>
      </c>
      <c r="Q254" s="8">
        <v>0</v>
      </c>
      <c r="R254" s="8">
        <v>0</v>
      </c>
      <c r="S254" s="8">
        <v>0</v>
      </c>
      <c r="T254" s="8">
        <v>0</v>
      </c>
      <c r="U254" s="8">
        <v>0</v>
      </c>
      <c r="V254" s="8">
        <v>0</v>
      </c>
      <c r="W254" s="8">
        <v>0</v>
      </c>
      <c r="X254" s="8">
        <v>0</v>
      </c>
      <c r="Y254" s="8">
        <v>0</v>
      </c>
      <c r="Z254" s="8">
        <v>0</v>
      </c>
      <c r="AA254" s="8">
        <v>0</v>
      </c>
      <c r="AB254" s="8">
        <v>0</v>
      </c>
      <c r="AC254" s="8">
        <v>0</v>
      </c>
      <c r="AD254" s="8">
        <v>0</v>
      </c>
      <c r="AE254" s="8">
        <v>0</v>
      </c>
      <c r="AF254" s="8">
        <v>0</v>
      </c>
      <c r="AG254" s="8">
        <v>0</v>
      </c>
      <c r="AH254" s="8">
        <v>0</v>
      </c>
      <c r="AI254" s="8">
        <v>0</v>
      </c>
      <c r="AJ254" s="8">
        <v>0</v>
      </c>
      <c r="AK254" s="8">
        <v>0</v>
      </c>
      <c r="AL254" s="8">
        <v>0</v>
      </c>
      <c r="AM254" s="8">
        <v>0</v>
      </c>
      <c r="AN254" s="8">
        <v>0</v>
      </c>
      <c r="AO254" s="8">
        <v>0</v>
      </c>
      <c r="AP254" s="8">
        <v>0</v>
      </c>
      <c r="AQ254" s="8">
        <v>0</v>
      </c>
      <c r="AR254" s="8">
        <v>0</v>
      </c>
      <c r="AS254" s="8">
        <v>0</v>
      </c>
      <c r="AT254" s="8">
        <v>0</v>
      </c>
      <c r="AU254" s="8">
        <v>0</v>
      </c>
      <c r="AV254" s="8">
        <v>0</v>
      </c>
      <c r="AW254" s="8">
        <v>0</v>
      </c>
      <c r="AX254" s="8">
        <v>0</v>
      </c>
      <c r="AY254" s="8">
        <v>0</v>
      </c>
      <c r="AZ254" s="8">
        <v>0</v>
      </c>
      <c r="BA254" s="8">
        <v>0</v>
      </c>
      <c r="BB254" s="8">
        <v>0</v>
      </c>
      <c r="BC254" s="8">
        <v>0</v>
      </c>
      <c r="BD254" s="8">
        <v>0</v>
      </c>
      <c r="BE254" s="8">
        <v>0</v>
      </c>
      <c r="BF254" s="8">
        <v>0</v>
      </c>
      <c r="BG254" s="8">
        <v>0</v>
      </c>
      <c r="BH254" s="8">
        <v>0</v>
      </c>
      <c r="BI254" s="8">
        <v>0</v>
      </c>
      <c r="BJ254" s="8">
        <v>0</v>
      </c>
      <c r="BK254" s="8">
        <v>0</v>
      </c>
      <c r="BL254" s="8">
        <v>0</v>
      </c>
      <c r="BM254" s="8">
        <v>0</v>
      </c>
      <c r="BN254" s="8">
        <v>0</v>
      </c>
      <c r="BO254" s="8">
        <v>0</v>
      </c>
      <c r="BP254" s="8">
        <v>0</v>
      </c>
      <c r="BQ254" s="8">
        <v>0</v>
      </c>
      <c r="BR254" s="8">
        <v>0</v>
      </c>
      <c r="BS254" s="8">
        <v>0</v>
      </c>
    </row>
    <row r="255" spans="1:71" x14ac:dyDescent="0.25">
      <c r="A255" s="3" t="s">
        <v>11</v>
      </c>
      <c r="B255" s="8">
        <v>0</v>
      </c>
      <c r="C255" s="8">
        <v>0</v>
      </c>
      <c r="D255" s="8">
        <f>$H$232</f>
        <v>2.0258695337903372E-2</v>
      </c>
      <c r="E255" s="8">
        <f>$H$230/2</f>
        <v>1.3020833333333334E-2</v>
      </c>
      <c r="F255" s="8">
        <f>-$H$235</f>
        <v>-4.0509357152374324E-2</v>
      </c>
      <c r="G255" s="8">
        <v>0</v>
      </c>
      <c r="H255" s="8">
        <f>$H$232</f>
        <v>2.0258695337903372E-2</v>
      </c>
      <c r="I255" s="8">
        <f>-$H$230/2</f>
        <v>-1.3020833333333334E-2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  <c r="O255" s="8">
        <v>0</v>
      </c>
      <c r="P255" s="8">
        <v>0</v>
      </c>
      <c r="Q255" s="8">
        <v>0</v>
      </c>
      <c r="R255" s="8">
        <v>0</v>
      </c>
      <c r="S255" s="8">
        <v>0</v>
      </c>
      <c r="T255" s="8">
        <v>0</v>
      </c>
      <c r="U255" s="8">
        <v>0</v>
      </c>
      <c r="V255" s="8">
        <v>0</v>
      </c>
      <c r="W255" s="8">
        <v>0</v>
      </c>
      <c r="X255" s="8">
        <v>0</v>
      </c>
      <c r="Y255" s="8">
        <v>0</v>
      </c>
      <c r="Z255" s="8">
        <v>0</v>
      </c>
      <c r="AA255" s="8">
        <v>0</v>
      </c>
      <c r="AB255" s="8">
        <v>0</v>
      </c>
      <c r="AC255" s="8">
        <v>0</v>
      </c>
      <c r="AD255" s="8">
        <v>0</v>
      </c>
      <c r="AE255" s="8">
        <v>0</v>
      </c>
      <c r="AF255" s="8">
        <v>0</v>
      </c>
      <c r="AG255" s="8">
        <v>0</v>
      </c>
      <c r="AH255" s="8">
        <v>0</v>
      </c>
      <c r="AI255" s="8">
        <v>0</v>
      </c>
      <c r="AJ255" s="8">
        <v>0</v>
      </c>
      <c r="AK255" s="8">
        <v>0</v>
      </c>
      <c r="AL255" s="8">
        <v>0</v>
      </c>
      <c r="AM255" s="8">
        <v>0</v>
      </c>
      <c r="AN255" s="8">
        <v>0</v>
      </c>
      <c r="AO255" s="8">
        <v>0</v>
      </c>
      <c r="AP255" s="8">
        <v>0</v>
      </c>
      <c r="AQ255" s="8">
        <v>0</v>
      </c>
      <c r="AR255" s="8">
        <v>0</v>
      </c>
      <c r="AS255" s="8">
        <v>0</v>
      </c>
      <c r="AT255" s="8">
        <v>0</v>
      </c>
      <c r="AU255" s="8">
        <v>0</v>
      </c>
      <c r="AV255" s="8">
        <v>0</v>
      </c>
      <c r="AW255" s="8">
        <v>0</v>
      </c>
      <c r="AX255" s="8">
        <v>0</v>
      </c>
      <c r="AY255" s="8">
        <v>0</v>
      </c>
      <c r="AZ255" s="8">
        <v>0</v>
      </c>
      <c r="BA255" s="8">
        <v>0</v>
      </c>
      <c r="BB255" s="8">
        <v>0</v>
      </c>
      <c r="BC255" s="8">
        <v>0</v>
      </c>
      <c r="BD255" s="8">
        <v>0</v>
      </c>
      <c r="BE255" s="8">
        <v>0</v>
      </c>
      <c r="BF255" s="8">
        <v>0</v>
      </c>
      <c r="BG255" s="8">
        <v>0</v>
      </c>
      <c r="BH255" s="8">
        <v>0</v>
      </c>
      <c r="BI255" s="8">
        <v>0</v>
      </c>
      <c r="BJ255" s="8">
        <v>0</v>
      </c>
      <c r="BK255" s="8">
        <v>0</v>
      </c>
      <c r="BL255" s="8">
        <v>0</v>
      </c>
      <c r="BM255" s="8">
        <v>0</v>
      </c>
      <c r="BN255" s="8">
        <v>0</v>
      </c>
      <c r="BO255" s="8">
        <v>0</v>
      </c>
      <c r="BP255" s="8">
        <v>0</v>
      </c>
      <c r="BQ255" s="8">
        <v>0</v>
      </c>
      <c r="BR255" s="8">
        <v>0</v>
      </c>
      <c r="BS255" s="8">
        <v>0</v>
      </c>
    </row>
    <row r="256" spans="1:71" x14ac:dyDescent="0.25">
      <c r="A256" s="3" t="s">
        <v>12</v>
      </c>
      <c r="B256" s="8">
        <v>0</v>
      </c>
      <c r="C256" s="8">
        <v>0</v>
      </c>
      <c r="D256" s="8">
        <f>-$H$230/2</f>
        <v>-1.3020833333333334E-2</v>
      </c>
      <c r="E256" s="8">
        <v>1</v>
      </c>
      <c r="F256" s="8">
        <v>0</v>
      </c>
      <c r="G256" s="8">
        <f>-$H$238</f>
        <v>-2.0251983948630152</v>
      </c>
      <c r="H256" s="8">
        <f>$H$230/2</f>
        <v>1.3020833333333334E-2</v>
      </c>
      <c r="I256" s="8">
        <v>1</v>
      </c>
      <c r="J256" s="8">
        <v>0</v>
      </c>
      <c r="K256" s="8">
        <v>0</v>
      </c>
      <c r="L256" s="8">
        <v>0</v>
      </c>
      <c r="M256" s="8">
        <v>0</v>
      </c>
      <c r="N256" s="8">
        <v>0</v>
      </c>
      <c r="O256" s="8">
        <v>0</v>
      </c>
      <c r="P256" s="8">
        <v>0</v>
      </c>
      <c r="Q256" s="8">
        <v>0</v>
      </c>
      <c r="R256" s="8">
        <v>0</v>
      </c>
      <c r="S256" s="8">
        <v>0</v>
      </c>
      <c r="T256" s="8">
        <v>0</v>
      </c>
      <c r="U256" s="8">
        <v>0</v>
      </c>
      <c r="V256" s="8">
        <v>0</v>
      </c>
      <c r="W256" s="8">
        <v>0</v>
      </c>
      <c r="X256" s="8">
        <v>0</v>
      </c>
      <c r="Y256" s="8">
        <v>0</v>
      </c>
      <c r="Z256" s="8">
        <v>0</v>
      </c>
      <c r="AA256" s="8">
        <v>0</v>
      </c>
      <c r="AB256" s="8">
        <v>0</v>
      </c>
      <c r="AC256" s="8">
        <v>0</v>
      </c>
      <c r="AD256" s="8">
        <v>0</v>
      </c>
      <c r="AE256" s="8">
        <v>0</v>
      </c>
      <c r="AF256" s="8">
        <v>0</v>
      </c>
      <c r="AG256" s="8">
        <v>0</v>
      </c>
      <c r="AH256" s="8">
        <v>0</v>
      </c>
      <c r="AI256" s="8">
        <v>0</v>
      </c>
      <c r="AJ256" s="8">
        <v>0</v>
      </c>
      <c r="AK256" s="8">
        <v>0</v>
      </c>
      <c r="AL256" s="8">
        <v>0</v>
      </c>
      <c r="AM256" s="8">
        <v>0</v>
      </c>
      <c r="AN256" s="8">
        <v>0</v>
      </c>
      <c r="AO256" s="8">
        <v>0</v>
      </c>
      <c r="AP256" s="8">
        <v>0</v>
      </c>
      <c r="AQ256" s="8">
        <v>0</v>
      </c>
      <c r="AR256" s="8">
        <v>0</v>
      </c>
      <c r="AS256" s="8">
        <v>0</v>
      </c>
      <c r="AT256" s="8">
        <v>0</v>
      </c>
      <c r="AU256" s="8">
        <v>0</v>
      </c>
      <c r="AV256" s="8">
        <v>0</v>
      </c>
      <c r="AW256" s="8">
        <v>0</v>
      </c>
      <c r="AX256" s="8">
        <v>0</v>
      </c>
      <c r="AY256" s="8">
        <v>0</v>
      </c>
      <c r="AZ256" s="8">
        <v>0</v>
      </c>
      <c r="BA256" s="8">
        <v>0</v>
      </c>
      <c r="BB256" s="8">
        <v>0</v>
      </c>
      <c r="BC256" s="8">
        <v>0</v>
      </c>
      <c r="BD256" s="8">
        <v>0</v>
      </c>
      <c r="BE256" s="8">
        <v>0</v>
      </c>
      <c r="BF256" s="8">
        <v>0</v>
      </c>
      <c r="BG256" s="8">
        <v>0</v>
      </c>
      <c r="BH256" s="8">
        <v>0</v>
      </c>
      <c r="BI256" s="8">
        <v>0</v>
      </c>
      <c r="BJ256" s="8">
        <v>0</v>
      </c>
      <c r="BK256" s="8">
        <v>0</v>
      </c>
      <c r="BL256" s="8">
        <v>0</v>
      </c>
      <c r="BM256" s="8">
        <v>0</v>
      </c>
      <c r="BN256" s="8">
        <v>0</v>
      </c>
      <c r="BO256" s="8">
        <v>0</v>
      </c>
      <c r="BP256" s="8">
        <v>0</v>
      </c>
      <c r="BQ256" s="8">
        <v>0</v>
      </c>
      <c r="BR256" s="8">
        <v>0</v>
      </c>
      <c r="BS256" s="8">
        <v>0</v>
      </c>
    </row>
    <row r="257" spans="1:71" x14ac:dyDescent="0.25">
      <c r="A257" s="3" t="s">
        <v>13</v>
      </c>
      <c r="B257" s="8">
        <v>0</v>
      </c>
      <c r="C257" s="8">
        <v>0</v>
      </c>
      <c r="D257" s="8">
        <v>0</v>
      </c>
      <c r="E257" s="8">
        <v>0</v>
      </c>
      <c r="F257" s="8">
        <f>$H$232</f>
        <v>2.0258695337903372E-2</v>
      </c>
      <c r="G257" s="8">
        <f>$H$230/2</f>
        <v>1.3020833333333334E-2</v>
      </c>
      <c r="H257" s="8">
        <f>-$H$235</f>
        <v>-4.0509357152374324E-2</v>
      </c>
      <c r="I257" s="8">
        <v>0</v>
      </c>
      <c r="J257" s="8">
        <f>$H$232</f>
        <v>2.0258695337903372E-2</v>
      </c>
      <c r="K257" s="8">
        <f>-$H$230/2</f>
        <v>-1.3020833333333334E-2</v>
      </c>
      <c r="L257" s="8">
        <v>0</v>
      </c>
      <c r="M257" s="8">
        <v>0</v>
      </c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0</v>
      </c>
      <c r="U257" s="8">
        <v>0</v>
      </c>
      <c r="V257" s="8">
        <v>0</v>
      </c>
      <c r="W257" s="8">
        <v>0</v>
      </c>
      <c r="X257" s="8">
        <v>0</v>
      </c>
      <c r="Y257" s="8">
        <v>0</v>
      </c>
      <c r="Z257" s="8">
        <v>0</v>
      </c>
      <c r="AA257" s="8">
        <v>0</v>
      </c>
      <c r="AB257" s="8">
        <v>0</v>
      </c>
      <c r="AC257" s="8">
        <v>0</v>
      </c>
      <c r="AD257" s="8">
        <v>0</v>
      </c>
      <c r="AE257" s="8">
        <v>0</v>
      </c>
      <c r="AF257" s="8">
        <v>0</v>
      </c>
      <c r="AG257" s="8">
        <v>0</v>
      </c>
      <c r="AH257" s="8">
        <v>0</v>
      </c>
      <c r="AI257" s="8">
        <v>0</v>
      </c>
      <c r="AJ257" s="8">
        <v>0</v>
      </c>
      <c r="AK257" s="8">
        <v>0</v>
      </c>
      <c r="AL257" s="8">
        <v>0</v>
      </c>
      <c r="AM257" s="8">
        <v>0</v>
      </c>
      <c r="AN257" s="8">
        <v>0</v>
      </c>
      <c r="AO257" s="8">
        <v>0</v>
      </c>
      <c r="AP257" s="8">
        <v>0</v>
      </c>
      <c r="AQ257" s="8">
        <v>0</v>
      </c>
      <c r="AR257" s="8">
        <v>0</v>
      </c>
      <c r="AS257" s="8">
        <v>0</v>
      </c>
      <c r="AT257" s="8">
        <v>0</v>
      </c>
      <c r="AU257" s="8">
        <v>0</v>
      </c>
      <c r="AV257" s="8">
        <v>0</v>
      </c>
      <c r="AW257" s="8">
        <v>0</v>
      </c>
      <c r="AX257" s="8">
        <v>0</v>
      </c>
      <c r="AY257" s="8">
        <v>0</v>
      </c>
      <c r="AZ257" s="8">
        <v>0</v>
      </c>
      <c r="BA257" s="8">
        <v>0</v>
      </c>
      <c r="BB257" s="8">
        <v>0</v>
      </c>
      <c r="BC257" s="8">
        <v>0</v>
      </c>
      <c r="BD257" s="8">
        <v>0</v>
      </c>
      <c r="BE257" s="8">
        <v>0</v>
      </c>
      <c r="BF257" s="8">
        <v>0</v>
      </c>
      <c r="BG257" s="8">
        <v>0</v>
      </c>
      <c r="BH257" s="8">
        <v>0</v>
      </c>
      <c r="BI257" s="8">
        <v>0</v>
      </c>
      <c r="BJ257" s="8">
        <v>0</v>
      </c>
      <c r="BK257" s="8">
        <v>0</v>
      </c>
      <c r="BL257" s="8">
        <v>0</v>
      </c>
      <c r="BM257" s="8">
        <v>0</v>
      </c>
      <c r="BN257" s="8">
        <v>0</v>
      </c>
      <c r="BO257" s="8">
        <v>0</v>
      </c>
      <c r="BP257" s="8">
        <v>0</v>
      </c>
      <c r="BQ257" s="8">
        <v>0</v>
      </c>
      <c r="BR257" s="8">
        <v>0</v>
      </c>
      <c r="BS257" s="8">
        <v>0</v>
      </c>
    </row>
    <row r="258" spans="1:71" x14ac:dyDescent="0.25">
      <c r="A258" s="3" t="s">
        <v>14</v>
      </c>
      <c r="B258" s="8">
        <v>0</v>
      </c>
      <c r="C258" s="8">
        <v>0</v>
      </c>
      <c r="D258" s="8">
        <v>0</v>
      </c>
      <c r="E258" s="8">
        <v>0</v>
      </c>
      <c r="F258" s="8">
        <f>-$H$230/2</f>
        <v>-1.3020833333333334E-2</v>
      </c>
      <c r="G258" s="8">
        <v>1</v>
      </c>
      <c r="H258" s="8">
        <v>0</v>
      </c>
      <c r="I258" s="8">
        <f>-$H$238</f>
        <v>-2.0251983948630152</v>
      </c>
      <c r="J258" s="8">
        <f>$H$230/2</f>
        <v>1.3020833333333334E-2</v>
      </c>
      <c r="K258" s="8">
        <v>1</v>
      </c>
      <c r="L258" s="8">
        <v>0</v>
      </c>
      <c r="M258" s="8">
        <v>0</v>
      </c>
      <c r="N258" s="8">
        <v>0</v>
      </c>
      <c r="O258" s="8">
        <v>0</v>
      </c>
      <c r="P258" s="8">
        <v>0</v>
      </c>
      <c r="Q258" s="8">
        <v>0</v>
      </c>
      <c r="R258" s="8">
        <v>0</v>
      </c>
      <c r="S258" s="8">
        <v>0</v>
      </c>
      <c r="T258" s="8">
        <v>0</v>
      </c>
      <c r="U258" s="8">
        <v>0</v>
      </c>
      <c r="V258" s="8">
        <v>0</v>
      </c>
      <c r="W258" s="8">
        <v>0</v>
      </c>
      <c r="X258" s="8">
        <v>0</v>
      </c>
      <c r="Y258" s="8">
        <v>0</v>
      </c>
      <c r="Z258" s="8">
        <v>0</v>
      </c>
      <c r="AA258" s="8">
        <v>0</v>
      </c>
      <c r="AB258" s="8">
        <v>0</v>
      </c>
      <c r="AC258" s="8">
        <v>0</v>
      </c>
      <c r="AD258" s="8">
        <v>0</v>
      </c>
      <c r="AE258" s="8">
        <v>0</v>
      </c>
      <c r="AF258" s="8">
        <v>0</v>
      </c>
      <c r="AG258" s="8">
        <v>0</v>
      </c>
      <c r="AH258" s="8">
        <v>0</v>
      </c>
      <c r="AI258" s="8">
        <v>0</v>
      </c>
      <c r="AJ258" s="8">
        <v>0</v>
      </c>
      <c r="AK258" s="8">
        <v>0</v>
      </c>
      <c r="AL258" s="8">
        <v>0</v>
      </c>
      <c r="AM258" s="8">
        <v>0</v>
      </c>
      <c r="AN258" s="8">
        <v>0</v>
      </c>
      <c r="AO258" s="8">
        <v>0</v>
      </c>
      <c r="AP258" s="8">
        <v>0</v>
      </c>
      <c r="AQ258" s="8">
        <v>0</v>
      </c>
      <c r="AR258" s="8">
        <v>0</v>
      </c>
      <c r="AS258" s="8">
        <v>0</v>
      </c>
      <c r="AT258" s="8">
        <v>0</v>
      </c>
      <c r="AU258" s="8">
        <v>0</v>
      </c>
      <c r="AV258" s="8">
        <v>0</v>
      </c>
      <c r="AW258" s="8">
        <v>0</v>
      </c>
      <c r="AX258" s="8">
        <v>0</v>
      </c>
      <c r="AY258" s="8">
        <v>0</v>
      </c>
      <c r="AZ258" s="8">
        <v>0</v>
      </c>
      <c r="BA258" s="8">
        <v>0</v>
      </c>
      <c r="BB258" s="8">
        <v>0</v>
      </c>
      <c r="BC258" s="8">
        <v>0</v>
      </c>
      <c r="BD258" s="8">
        <v>0</v>
      </c>
      <c r="BE258" s="8">
        <v>0</v>
      </c>
      <c r="BF258" s="8">
        <v>0</v>
      </c>
      <c r="BG258" s="8">
        <v>0</v>
      </c>
      <c r="BH258" s="8">
        <v>0</v>
      </c>
      <c r="BI258" s="8">
        <v>0</v>
      </c>
      <c r="BJ258" s="8">
        <v>0</v>
      </c>
      <c r="BK258" s="8">
        <v>0</v>
      </c>
      <c r="BL258" s="8">
        <v>0</v>
      </c>
      <c r="BM258" s="8">
        <v>0</v>
      </c>
      <c r="BN258" s="8">
        <v>0</v>
      </c>
      <c r="BO258" s="8">
        <v>0</v>
      </c>
      <c r="BP258" s="8">
        <v>0</v>
      </c>
      <c r="BQ258" s="8">
        <v>0</v>
      </c>
      <c r="BR258" s="8">
        <v>0</v>
      </c>
      <c r="BS258" s="8">
        <v>0</v>
      </c>
    </row>
    <row r="259" spans="1:71" x14ac:dyDescent="0.25">
      <c r="A259" s="3" t="s">
        <v>15</v>
      </c>
      <c r="B259" s="8">
        <v>0</v>
      </c>
      <c r="C259" s="8">
        <v>0</v>
      </c>
      <c r="D259" s="8">
        <v>0</v>
      </c>
      <c r="E259" s="8">
        <v>0</v>
      </c>
      <c r="F259" s="8">
        <v>0</v>
      </c>
      <c r="G259" s="8">
        <v>0</v>
      </c>
      <c r="H259" s="8">
        <f>$H$232</f>
        <v>2.0258695337903372E-2</v>
      </c>
      <c r="I259" s="8">
        <f>$H$230/2</f>
        <v>1.3020833333333334E-2</v>
      </c>
      <c r="J259" s="8">
        <f>-$H$235</f>
        <v>-4.0509357152374324E-2</v>
      </c>
      <c r="K259" s="8">
        <v>0</v>
      </c>
      <c r="L259" s="8">
        <f>$H$232</f>
        <v>2.0258695337903372E-2</v>
      </c>
      <c r="M259" s="8">
        <f>-$H$230/2</f>
        <v>-1.3020833333333334E-2</v>
      </c>
      <c r="N259" s="8">
        <v>0</v>
      </c>
      <c r="O259" s="8">
        <v>0</v>
      </c>
      <c r="P259" s="8">
        <v>0</v>
      </c>
      <c r="Q259" s="8">
        <v>0</v>
      </c>
      <c r="R259" s="8">
        <v>0</v>
      </c>
      <c r="S259" s="8">
        <v>0</v>
      </c>
      <c r="T259" s="8">
        <v>0</v>
      </c>
      <c r="U259" s="8">
        <v>0</v>
      </c>
      <c r="V259" s="8">
        <v>0</v>
      </c>
      <c r="W259" s="8">
        <v>0</v>
      </c>
      <c r="X259" s="8">
        <v>0</v>
      </c>
      <c r="Y259" s="8">
        <v>0</v>
      </c>
      <c r="Z259" s="8">
        <v>0</v>
      </c>
      <c r="AA259" s="8">
        <v>0</v>
      </c>
      <c r="AB259" s="8">
        <v>0</v>
      </c>
      <c r="AC259" s="8">
        <v>0</v>
      </c>
      <c r="AD259" s="8">
        <v>0</v>
      </c>
      <c r="AE259" s="8">
        <v>0</v>
      </c>
      <c r="AF259" s="8">
        <v>0</v>
      </c>
      <c r="AG259" s="8">
        <v>0</v>
      </c>
      <c r="AH259" s="8">
        <v>0</v>
      </c>
      <c r="AI259" s="8">
        <v>0</v>
      </c>
      <c r="AJ259" s="8">
        <v>0</v>
      </c>
      <c r="AK259" s="8">
        <v>0</v>
      </c>
      <c r="AL259" s="8">
        <v>0</v>
      </c>
      <c r="AM259" s="8">
        <v>0</v>
      </c>
      <c r="AN259" s="8">
        <v>0</v>
      </c>
      <c r="AO259" s="8">
        <v>0</v>
      </c>
      <c r="AP259" s="8">
        <v>0</v>
      </c>
      <c r="AQ259" s="8">
        <v>0</v>
      </c>
      <c r="AR259" s="8">
        <v>0</v>
      </c>
      <c r="AS259" s="8">
        <v>0</v>
      </c>
      <c r="AT259" s="8">
        <v>0</v>
      </c>
      <c r="AU259" s="8">
        <v>0</v>
      </c>
      <c r="AV259" s="8">
        <v>0</v>
      </c>
      <c r="AW259" s="8">
        <v>0</v>
      </c>
      <c r="AX259" s="8">
        <v>0</v>
      </c>
      <c r="AY259" s="8">
        <v>0</v>
      </c>
      <c r="AZ259" s="8">
        <v>0</v>
      </c>
      <c r="BA259" s="8">
        <v>0</v>
      </c>
      <c r="BB259" s="8">
        <v>0</v>
      </c>
      <c r="BC259" s="8">
        <v>0</v>
      </c>
      <c r="BD259" s="8">
        <v>0</v>
      </c>
      <c r="BE259" s="8">
        <v>0</v>
      </c>
      <c r="BF259" s="8">
        <v>0</v>
      </c>
      <c r="BG259" s="8">
        <v>0</v>
      </c>
      <c r="BH259" s="8">
        <v>0</v>
      </c>
      <c r="BI259" s="8">
        <v>0</v>
      </c>
      <c r="BJ259" s="8">
        <v>0</v>
      </c>
      <c r="BK259" s="8">
        <v>0</v>
      </c>
      <c r="BL259" s="8">
        <v>0</v>
      </c>
      <c r="BM259" s="8">
        <v>0</v>
      </c>
      <c r="BN259" s="8">
        <v>0</v>
      </c>
      <c r="BO259" s="8">
        <v>0</v>
      </c>
      <c r="BP259" s="8">
        <v>0</v>
      </c>
      <c r="BQ259" s="8">
        <v>0</v>
      </c>
      <c r="BR259" s="8">
        <v>0</v>
      </c>
      <c r="BS259" s="8">
        <v>0</v>
      </c>
    </row>
    <row r="260" spans="1:71" x14ac:dyDescent="0.25">
      <c r="A260" s="3" t="s">
        <v>16</v>
      </c>
      <c r="B260" s="8">
        <v>0</v>
      </c>
      <c r="C260" s="8">
        <v>0</v>
      </c>
      <c r="D260" s="8">
        <v>0</v>
      </c>
      <c r="E260" s="8">
        <v>0</v>
      </c>
      <c r="F260" s="8">
        <v>0</v>
      </c>
      <c r="G260" s="8">
        <v>0</v>
      </c>
      <c r="H260" s="8">
        <f>-$H$230/2</f>
        <v>-1.3020833333333334E-2</v>
      </c>
      <c r="I260" s="8">
        <v>1</v>
      </c>
      <c r="J260" s="8">
        <v>0</v>
      </c>
      <c r="K260" s="8">
        <f>-$H$238</f>
        <v>-2.0251983948630152</v>
      </c>
      <c r="L260" s="8">
        <f>$H$230/2</f>
        <v>1.3020833333333334E-2</v>
      </c>
      <c r="M260" s="8">
        <v>1</v>
      </c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8">
        <v>0</v>
      </c>
      <c r="T260" s="8">
        <v>0</v>
      </c>
      <c r="U260" s="8">
        <v>0</v>
      </c>
      <c r="V260" s="8">
        <v>0</v>
      </c>
      <c r="W260" s="8">
        <v>0</v>
      </c>
      <c r="X260" s="8">
        <v>0</v>
      </c>
      <c r="Y260" s="8">
        <v>0</v>
      </c>
      <c r="Z260" s="8">
        <v>0</v>
      </c>
      <c r="AA260" s="8">
        <v>0</v>
      </c>
      <c r="AB260" s="8">
        <v>0</v>
      </c>
      <c r="AC260" s="8">
        <v>0</v>
      </c>
      <c r="AD260" s="8">
        <v>0</v>
      </c>
      <c r="AE260" s="8">
        <v>0</v>
      </c>
      <c r="AF260" s="8">
        <v>0</v>
      </c>
      <c r="AG260" s="8">
        <v>0</v>
      </c>
      <c r="AH260" s="8">
        <v>0</v>
      </c>
      <c r="AI260" s="8">
        <v>0</v>
      </c>
      <c r="AJ260" s="8">
        <v>0</v>
      </c>
      <c r="AK260" s="8">
        <v>0</v>
      </c>
      <c r="AL260" s="8">
        <v>0</v>
      </c>
      <c r="AM260" s="8">
        <v>0</v>
      </c>
      <c r="AN260" s="8">
        <v>0</v>
      </c>
      <c r="AO260" s="8">
        <v>0</v>
      </c>
      <c r="AP260" s="8">
        <v>0</v>
      </c>
      <c r="AQ260" s="8">
        <v>0</v>
      </c>
      <c r="AR260" s="8">
        <v>0</v>
      </c>
      <c r="AS260" s="8">
        <v>0</v>
      </c>
      <c r="AT260" s="8">
        <v>0</v>
      </c>
      <c r="AU260" s="8">
        <v>0</v>
      </c>
      <c r="AV260" s="8">
        <v>0</v>
      </c>
      <c r="AW260" s="8">
        <v>0</v>
      </c>
      <c r="AX260" s="8">
        <v>0</v>
      </c>
      <c r="AY260" s="8">
        <v>0</v>
      </c>
      <c r="AZ260" s="8">
        <v>0</v>
      </c>
      <c r="BA260" s="8">
        <v>0</v>
      </c>
      <c r="BB260" s="8">
        <v>0</v>
      </c>
      <c r="BC260" s="8">
        <v>0</v>
      </c>
      <c r="BD260" s="8">
        <v>0</v>
      </c>
      <c r="BE260" s="8">
        <v>0</v>
      </c>
      <c r="BF260" s="8">
        <v>0</v>
      </c>
      <c r="BG260" s="8">
        <v>0</v>
      </c>
      <c r="BH260" s="8">
        <v>0</v>
      </c>
      <c r="BI260" s="8">
        <v>0</v>
      </c>
      <c r="BJ260" s="8">
        <v>0</v>
      </c>
      <c r="BK260" s="8">
        <v>0</v>
      </c>
      <c r="BL260" s="8">
        <v>0</v>
      </c>
      <c r="BM260" s="8">
        <v>0</v>
      </c>
      <c r="BN260" s="8">
        <v>0</v>
      </c>
      <c r="BO260" s="8">
        <v>0</v>
      </c>
      <c r="BP260" s="8">
        <v>0</v>
      </c>
      <c r="BQ260" s="8">
        <v>0</v>
      </c>
      <c r="BR260" s="8">
        <v>0</v>
      </c>
      <c r="BS260" s="8">
        <v>0</v>
      </c>
    </row>
    <row r="261" spans="1:71" x14ac:dyDescent="0.25">
      <c r="A261" s="3" t="s">
        <v>17</v>
      </c>
      <c r="B261" s="8">
        <v>0</v>
      </c>
      <c r="C261" s="8">
        <v>0</v>
      </c>
      <c r="D261" s="8">
        <v>0</v>
      </c>
      <c r="E261" s="8">
        <v>0</v>
      </c>
      <c r="F261" s="8">
        <v>0</v>
      </c>
      <c r="G261" s="8">
        <v>0</v>
      </c>
      <c r="H261" s="8">
        <v>0</v>
      </c>
      <c r="I261" s="8">
        <v>0</v>
      </c>
      <c r="J261" s="8">
        <f>$H$232</f>
        <v>2.0258695337903372E-2</v>
      </c>
      <c r="K261" s="8">
        <f>$H$230/2</f>
        <v>1.3020833333333334E-2</v>
      </c>
      <c r="L261" s="8">
        <f>-$H$235</f>
        <v>-4.0509357152374324E-2</v>
      </c>
      <c r="M261" s="8">
        <v>0</v>
      </c>
      <c r="N261" s="8">
        <f>$H$232</f>
        <v>2.0258695337903372E-2</v>
      </c>
      <c r="O261" s="8">
        <f>-$H$230/2</f>
        <v>-1.3020833333333334E-2</v>
      </c>
      <c r="P261" s="8">
        <v>0</v>
      </c>
      <c r="Q261" s="8">
        <v>0</v>
      </c>
      <c r="R261" s="8">
        <v>0</v>
      </c>
      <c r="S261" s="8">
        <v>0</v>
      </c>
      <c r="T261" s="8">
        <v>0</v>
      </c>
      <c r="U261" s="8">
        <v>0</v>
      </c>
      <c r="V261" s="8">
        <v>0</v>
      </c>
      <c r="W261" s="8">
        <v>0</v>
      </c>
      <c r="X261" s="8">
        <v>0</v>
      </c>
      <c r="Y261" s="8">
        <v>0</v>
      </c>
      <c r="Z261" s="8">
        <v>0</v>
      </c>
      <c r="AA261" s="8">
        <v>0</v>
      </c>
      <c r="AB261" s="8">
        <v>0</v>
      </c>
      <c r="AC261" s="8">
        <v>0</v>
      </c>
      <c r="AD261" s="8">
        <v>0</v>
      </c>
      <c r="AE261" s="8">
        <v>0</v>
      </c>
      <c r="AF261" s="8">
        <v>0</v>
      </c>
      <c r="AG261" s="8">
        <v>0</v>
      </c>
      <c r="AH261" s="8">
        <v>0</v>
      </c>
      <c r="AI261" s="8">
        <v>0</v>
      </c>
      <c r="AJ261" s="8">
        <v>0</v>
      </c>
      <c r="AK261" s="8">
        <v>0</v>
      </c>
      <c r="AL261" s="8">
        <v>0</v>
      </c>
      <c r="AM261" s="8">
        <v>0</v>
      </c>
      <c r="AN261" s="8">
        <v>0</v>
      </c>
      <c r="AO261" s="8">
        <v>0</v>
      </c>
      <c r="AP261" s="8">
        <v>0</v>
      </c>
      <c r="AQ261" s="8">
        <v>0</v>
      </c>
      <c r="AR261" s="8">
        <v>0</v>
      </c>
      <c r="AS261" s="8">
        <v>0</v>
      </c>
      <c r="AT261" s="8">
        <v>0</v>
      </c>
      <c r="AU261" s="8">
        <v>0</v>
      </c>
      <c r="AV261" s="8">
        <v>0</v>
      </c>
      <c r="AW261" s="8">
        <v>0</v>
      </c>
      <c r="AX261" s="8">
        <v>0</v>
      </c>
      <c r="AY261" s="8">
        <v>0</v>
      </c>
      <c r="AZ261" s="8">
        <v>0</v>
      </c>
      <c r="BA261" s="8">
        <v>0</v>
      </c>
      <c r="BB261" s="8">
        <v>0</v>
      </c>
      <c r="BC261" s="8">
        <v>0</v>
      </c>
      <c r="BD261" s="8">
        <v>0</v>
      </c>
      <c r="BE261" s="8">
        <v>0</v>
      </c>
      <c r="BF261" s="8">
        <v>0</v>
      </c>
      <c r="BG261" s="8">
        <v>0</v>
      </c>
      <c r="BH261" s="8">
        <v>0</v>
      </c>
      <c r="BI261" s="8">
        <v>0</v>
      </c>
      <c r="BJ261" s="8">
        <v>0</v>
      </c>
      <c r="BK261" s="8">
        <v>0</v>
      </c>
      <c r="BL261" s="8">
        <v>0</v>
      </c>
      <c r="BM261" s="8">
        <v>0</v>
      </c>
      <c r="BN261" s="8">
        <v>0</v>
      </c>
      <c r="BO261" s="8">
        <v>0</v>
      </c>
      <c r="BP261" s="8">
        <v>0</v>
      </c>
      <c r="BQ261" s="8">
        <v>0</v>
      </c>
      <c r="BR261" s="8">
        <v>0</v>
      </c>
      <c r="BS261" s="8">
        <v>0</v>
      </c>
    </row>
    <row r="262" spans="1:71" x14ac:dyDescent="0.25">
      <c r="A262" s="3" t="s">
        <v>18</v>
      </c>
      <c r="B262" s="8">
        <v>0</v>
      </c>
      <c r="C262" s="8">
        <v>0</v>
      </c>
      <c r="D262" s="8">
        <v>0</v>
      </c>
      <c r="E262" s="8">
        <v>0</v>
      </c>
      <c r="F262" s="8">
        <v>0</v>
      </c>
      <c r="G262" s="8">
        <v>0</v>
      </c>
      <c r="H262" s="8">
        <v>0</v>
      </c>
      <c r="I262" s="8">
        <v>0</v>
      </c>
      <c r="J262" s="8">
        <f>-$H$230/2</f>
        <v>-1.3020833333333334E-2</v>
      </c>
      <c r="K262" s="8">
        <v>1</v>
      </c>
      <c r="L262" s="8">
        <v>0</v>
      </c>
      <c r="M262" s="8">
        <f>-$H$238</f>
        <v>-2.0251983948630152</v>
      </c>
      <c r="N262" s="8">
        <f>$H$230/2</f>
        <v>1.3020833333333334E-2</v>
      </c>
      <c r="O262" s="8">
        <v>1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8">
        <v>0</v>
      </c>
      <c r="V262" s="8">
        <v>0</v>
      </c>
      <c r="W262" s="8">
        <v>0</v>
      </c>
      <c r="X262" s="8">
        <v>0</v>
      </c>
      <c r="Y262" s="8">
        <v>0</v>
      </c>
      <c r="Z262" s="8">
        <v>0</v>
      </c>
      <c r="AA262" s="8">
        <v>0</v>
      </c>
      <c r="AB262" s="8">
        <v>0</v>
      </c>
      <c r="AC262" s="8">
        <v>0</v>
      </c>
      <c r="AD262" s="8">
        <v>0</v>
      </c>
      <c r="AE262" s="8">
        <v>0</v>
      </c>
      <c r="AF262" s="8">
        <v>0</v>
      </c>
      <c r="AG262" s="8">
        <v>0</v>
      </c>
      <c r="AH262" s="8">
        <v>0</v>
      </c>
      <c r="AI262" s="8">
        <v>0</v>
      </c>
      <c r="AJ262" s="8">
        <v>0</v>
      </c>
      <c r="AK262" s="8">
        <v>0</v>
      </c>
      <c r="AL262" s="8">
        <v>0</v>
      </c>
      <c r="AM262" s="8">
        <v>0</v>
      </c>
      <c r="AN262" s="8">
        <v>0</v>
      </c>
      <c r="AO262" s="8">
        <v>0</v>
      </c>
      <c r="AP262" s="8">
        <v>0</v>
      </c>
      <c r="AQ262" s="8">
        <v>0</v>
      </c>
      <c r="AR262" s="8">
        <v>0</v>
      </c>
      <c r="AS262" s="8">
        <v>0</v>
      </c>
      <c r="AT262" s="8">
        <v>0</v>
      </c>
      <c r="AU262" s="8">
        <v>0</v>
      </c>
      <c r="AV262" s="8">
        <v>0</v>
      </c>
      <c r="AW262" s="8">
        <v>0</v>
      </c>
      <c r="AX262" s="8">
        <v>0</v>
      </c>
      <c r="AY262" s="8">
        <v>0</v>
      </c>
      <c r="AZ262" s="8">
        <v>0</v>
      </c>
      <c r="BA262" s="8">
        <v>0</v>
      </c>
      <c r="BB262" s="8">
        <v>0</v>
      </c>
      <c r="BC262" s="8">
        <v>0</v>
      </c>
      <c r="BD262" s="8">
        <v>0</v>
      </c>
      <c r="BE262" s="8">
        <v>0</v>
      </c>
      <c r="BF262" s="8">
        <v>0</v>
      </c>
      <c r="BG262" s="8">
        <v>0</v>
      </c>
      <c r="BH262" s="8">
        <v>0</v>
      </c>
      <c r="BI262" s="8">
        <v>0</v>
      </c>
      <c r="BJ262" s="8">
        <v>0</v>
      </c>
      <c r="BK262" s="8">
        <v>0</v>
      </c>
      <c r="BL262" s="8">
        <v>0</v>
      </c>
      <c r="BM262" s="8">
        <v>0</v>
      </c>
      <c r="BN262" s="8">
        <v>0</v>
      </c>
      <c r="BO262" s="8">
        <v>0</v>
      </c>
      <c r="BP262" s="8">
        <v>0</v>
      </c>
      <c r="BQ262" s="8">
        <v>0</v>
      </c>
      <c r="BR262" s="8">
        <v>0</v>
      </c>
      <c r="BS262" s="8">
        <v>0</v>
      </c>
    </row>
    <row r="263" spans="1:71" x14ac:dyDescent="0.25">
      <c r="A263" s="3" t="s">
        <v>21</v>
      </c>
      <c r="B263" s="8">
        <v>0</v>
      </c>
      <c r="C263" s="8">
        <v>0</v>
      </c>
      <c r="D263" s="8">
        <v>0</v>
      </c>
      <c r="E263" s="8">
        <v>0</v>
      </c>
      <c r="F263" s="8">
        <v>0</v>
      </c>
      <c r="G263" s="8">
        <v>0</v>
      </c>
      <c r="H263" s="8">
        <v>0</v>
      </c>
      <c r="I263" s="8">
        <v>0</v>
      </c>
      <c r="J263" s="8">
        <v>0</v>
      </c>
      <c r="K263" s="8">
        <v>0</v>
      </c>
      <c r="L263" s="8">
        <f>$H$232</f>
        <v>2.0258695337903372E-2</v>
      </c>
      <c r="M263" s="8">
        <f>$H$230/2</f>
        <v>1.3020833333333334E-2</v>
      </c>
      <c r="N263" s="8">
        <f>-$H$235</f>
        <v>-4.0509357152374324E-2</v>
      </c>
      <c r="O263" s="8">
        <v>0</v>
      </c>
      <c r="P263" s="8">
        <f>$H$232</f>
        <v>2.0258695337903372E-2</v>
      </c>
      <c r="Q263" s="8">
        <f>-$H$230/2</f>
        <v>-1.3020833333333334E-2</v>
      </c>
      <c r="R263" s="8">
        <v>0</v>
      </c>
      <c r="S263" s="8">
        <v>0</v>
      </c>
      <c r="T263" s="8">
        <v>0</v>
      </c>
      <c r="U263" s="8">
        <v>0</v>
      </c>
      <c r="V263" s="8">
        <v>0</v>
      </c>
      <c r="W263" s="8">
        <v>0</v>
      </c>
      <c r="X263" s="8">
        <v>0</v>
      </c>
      <c r="Y263" s="8">
        <v>0</v>
      </c>
      <c r="Z263" s="8">
        <v>0</v>
      </c>
      <c r="AA263" s="8">
        <v>0</v>
      </c>
      <c r="AB263" s="8">
        <v>0</v>
      </c>
      <c r="AC263" s="8">
        <v>0</v>
      </c>
      <c r="AD263" s="8">
        <v>0</v>
      </c>
      <c r="AE263" s="8">
        <v>0</v>
      </c>
      <c r="AF263" s="8">
        <v>0</v>
      </c>
      <c r="AG263" s="8">
        <v>0</v>
      </c>
      <c r="AH263" s="8">
        <v>0</v>
      </c>
      <c r="AI263" s="8">
        <v>0</v>
      </c>
      <c r="AJ263" s="8">
        <v>0</v>
      </c>
      <c r="AK263" s="8">
        <v>0</v>
      </c>
      <c r="AL263" s="8">
        <v>0</v>
      </c>
      <c r="AM263" s="8">
        <v>0</v>
      </c>
      <c r="AN263" s="8">
        <v>0</v>
      </c>
      <c r="AO263" s="8">
        <v>0</v>
      </c>
      <c r="AP263" s="8">
        <v>0</v>
      </c>
      <c r="AQ263" s="8">
        <v>0</v>
      </c>
      <c r="AR263" s="8">
        <v>0</v>
      </c>
      <c r="AS263" s="8">
        <v>0</v>
      </c>
      <c r="AT263" s="8">
        <v>0</v>
      </c>
      <c r="AU263" s="8">
        <v>0</v>
      </c>
      <c r="AV263" s="8">
        <v>0</v>
      </c>
      <c r="AW263" s="8">
        <v>0</v>
      </c>
      <c r="AX263" s="8">
        <v>0</v>
      </c>
      <c r="AY263" s="8">
        <v>0</v>
      </c>
      <c r="AZ263" s="8">
        <v>0</v>
      </c>
      <c r="BA263" s="8">
        <v>0</v>
      </c>
      <c r="BB263" s="8">
        <v>0</v>
      </c>
      <c r="BC263" s="8">
        <v>0</v>
      </c>
      <c r="BD263" s="8">
        <v>0</v>
      </c>
      <c r="BE263" s="8">
        <v>0</v>
      </c>
      <c r="BF263" s="8">
        <v>0</v>
      </c>
      <c r="BG263" s="8">
        <v>0</v>
      </c>
      <c r="BH263" s="8">
        <v>0</v>
      </c>
      <c r="BI263" s="8">
        <v>0</v>
      </c>
      <c r="BJ263" s="8">
        <v>0</v>
      </c>
      <c r="BK263" s="8">
        <v>0</v>
      </c>
      <c r="BL263" s="8">
        <v>0</v>
      </c>
      <c r="BM263" s="8">
        <v>0</v>
      </c>
      <c r="BN263" s="8">
        <v>0</v>
      </c>
      <c r="BO263" s="8">
        <v>0</v>
      </c>
      <c r="BP263" s="8">
        <v>0</v>
      </c>
      <c r="BQ263" s="8">
        <v>0</v>
      </c>
      <c r="BR263" s="8">
        <v>0</v>
      </c>
      <c r="BS263" s="8">
        <v>0</v>
      </c>
    </row>
    <row r="264" spans="1:71" x14ac:dyDescent="0.25">
      <c r="A264" s="3" t="s">
        <v>22</v>
      </c>
      <c r="B264" s="8">
        <v>0</v>
      </c>
      <c r="C264" s="8">
        <v>0</v>
      </c>
      <c r="D264" s="8">
        <v>0</v>
      </c>
      <c r="E264" s="8">
        <v>0</v>
      </c>
      <c r="F264" s="8">
        <v>0</v>
      </c>
      <c r="G264" s="8">
        <v>0</v>
      </c>
      <c r="H264" s="8">
        <v>0</v>
      </c>
      <c r="I264" s="8">
        <v>0</v>
      </c>
      <c r="J264" s="8">
        <v>0</v>
      </c>
      <c r="K264" s="8">
        <v>0</v>
      </c>
      <c r="L264" s="8">
        <f>-$H$230/2</f>
        <v>-1.3020833333333334E-2</v>
      </c>
      <c r="M264" s="8">
        <v>1</v>
      </c>
      <c r="N264" s="8">
        <v>0</v>
      </c>
      <c r="O264" s="8">
        <f>-$H$238</f>
        <v>-2.0251983948630152</v>
      </c>
      <c r="P264" s="8">
        <f>$H$230/2</f>
        <v>1.3020833333333334E-2</v>
      </c>
      <c r="Q264" s="8">
        <v>1</v>
      </c>
      <c r="R264" s="8">
        <v>0</v>
      </c>
      <c r="S264" s="8">
        <v>0</v>
      </c>
      <c r="T264" s="8">
        <v>0</v>
      </c>
      <c r="U264" s="8">
        <v>0</v>
      </c>
      <c r="V264" s="8">
        <v>0</v>
      </c>
      <c r="W264" s="8">
        <v>0</v>
      </c>
      <c r="X264" s="8">
        <v>0</v>
      </c>
      <c r="Y264" s="8">
        <v>0</v>
      </c>
      <c r="Z264" s="8">
        <v>0</v>
      </c>
      <c r="AA264" s="8">
        <v>0</v>
      </c>
      <c r="AB264" s="8">
        <v>0</v>
      </c>
      <c r="AC264" s="8">
        <v>0</v>
      </c>
      <c r="AD264" s="8">
        <v>0</v>
      </c>
      <c r="AE264" s="8">
        <v>0</v>
      </c>
      <c r="AF264" s="8">
        <v>0</v>
      </c>
      <c r="AG264" s="8">
        <v>0</v>
      </c>
      <c r="AH264" s="8">
        <v>0</v>
      </c>
      <c r="AI264" s="8">
        <v>0</v>
      </c>
      <c r="AJ264" s="8">
        <v>0</v>
      </c>
      <c r="AK264" s="8">
        <v>0</v>
      </c>
      <c r="AL264" s="8">
        <v>0</v>
      </c>
      <c r="AM264" s="8">
        <v>0</v>
      </c>
      <c r="AN264" s="8">
        <v>0</v>
      </c>
      <c r="AO264" s="8">
        <v>0</v>
      </c>
      <c r="AP264" s="8">
        <v>0</v>
      </c>
      <c r="AQ264" s="8">
        <v>0</v>
      </c>
      <c r="AR264" s="8">
        <v>0</v>
      </c>
      <c r="AS264" s="8">
        <v>0</v>
      </c>
      <c r="AT264" s="8">
        <v>0</v>
      </c>
      <c r="AU264" s="8">
        <v>0</v>
      </c>
      <c r="AV264" s="8">
        <v>0</v>
      </c>
      <c r="AW264" s="8">
        <v>0</v>
      </c>
      <c r="AX264" s="8">
        <v>0</v>
      </c>
      <c r="AY264" s="8">
        <v>0</v>
      </c>
      <c r="AZ264" s="8">
        <v>0</v>
      </c>
      <c r="BA264" s="8">
        <v>0</v>
      </c>
      <c r="BB264" s="8">
        <v>0</v>
      </c>
      <c r="BC264" s="8">
        <v>0</v>
      </c>
      <c r="BD264" s="8">
        <v>0</v>
      </c>
      <c r="BE264" s="8">
        <v>0</v>
      </c>
      <c r="BF264" s="8">
        <v>0</v>
      </c>
      <c r="BG264" s="8">
        <v>0</v>
      </c>
      <c r="BH264" s="8">
        <v>0</v>
      </c>
      <c r="BI264" s="8">
        <v>0</v>
      </c>
      <c r="BJ264" s="8">
        <v>0</v>
      </c>
      <c r="BK264" s="8">
        <v>0</v>
      </c>
      <c r="BL264" s="8">
        <v>0</v>
      </c>
      <c r="BM264" s="8">
        <v>0</v>
      </c>
      <c r="BN264" s="8">
        <v>0</v>
      </c>
      <c r="BO264" s="8">
        <v>0</v>
      </c>
      <c r="BP264" s="8">
        <v>0</v>
      </c>
      <c r="BQ264" s="8">
        <v>0</v>
      </c>
      <c r="BR264" s="8">
        <v>0</v>
      </c>
      <c r="BS264" s="8">
        <v>0</v>
      </c>
    </row>
    <row r="265" spans="1:71" x14ac:dyDescent="0.25">
      <c r="A265" s="3" t="s">
        <v>23</v>
      </c>
      <c r="B265" s="8">
        <v>0</v>
      </c>
      <c r="C265" s="8">
        <v>0</v>
      </c>
      <c r="D265" s="8">
        <v>0</v>
      </c>
      <c r="E265" s="8">
        <v>0</v>
      </c>
      <c r="F265" s="8">
        <v>0</v>
      </c>
      <c r="G265" s="8">
        <v>0</v>
      </c>
      <c r="H265" s="8">
        <v>0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  <c r="N265" s="8">
        <f>$H$232</f>
        <v>2.0258695337903372E-2</v>
      </c>
      <c r="O265" s="8">
        <f>$H$230/2</f>
        <v>1.3020833333333334E-2</v>
      </c>
      <c r="P265" s="8">
        <f>-$H$235</f>
        <v>-4.0509357152374324E-2</v>
      </c>
      <c r="Q265" s="8">
        <v>0</v>
      </c>
      <c r="R265" s="8">
        <f>$H$232</f>
        <v>2.0258695337903372E-2</v>
      </c>
      <c r="S265" s="8">
        <f>-$H$230/2</f>
        <v>-1.3020833333333334E-2</v>
      </c>
      <c r="T265" s="8">
        <v>0</v>
      </c>
      <c r="U265" s="8">
        <v>0</v>
      </c>
      <c r="V265" s="8">
        <v>0</v>
      </c>
      <c r="W265" s="8">
        <v>0</v>
      </c>
      <c r="X265" s="8">
        <v>0</v>
      </c>
      <c r="Y265" s="8">
        <v>0</v>
      </c>
      <c r="Z265" s="8">
        <v>0</v>
      </c>
      <c r="AA265" s="8">
        <v>0</v>
      </c>
      <c r="AB265" s="8">
        <v>0</v>
      </c>
      <c r="AC265" s="8">
        <v>0</v>
      </c>
      <c r="AD265" s="8">
        <v>0</v>
      </c>
      <c r="AE265" s="8">
        <v>0</v>
      </c>
      <c r="AF265" s="8">
        <v>0</v>
      </c>
      <c r="AG265" s="8">
        <v>0</v>
      </c>
      <c r="AH265" s="8">
        <v>0</v>
      </c>
      <c r="AI265" s="8">
        <v>0</v>
      </c>
      <c r="AJ265" s="8">
        <v>0</v>
      </c>
      <c r="AK265" s="8">
        <v>0</v>
      </c>
      <c r="AL265" s="8">
        <v>0</v>
      </c>
      <c r="AM265" s="8">
        <v>0</v>
      </c>
      <c r="AN265" s="8">
        <v>0</v>
      </c>
      <c r="AO265" s="8">
        <v>0</v>
      </c>
      <c r="AP265" s="8">
        <v>0</v>
      </c>
      <c r="AQ265" s="8">
        <v>0</v>
      </c>
      <c r="AR265" s="8">
        <v>0</v>
      </c>
      <c r="AS265" s="8">
        <v>0</v>
      </c>
      <c r="AT265" s="8">
        <v>0</v>
      </c>
      <c r="AU265" s="8">
        <v>0</v>
      </c>
      <c r="AV265" s="8">
        <v>0</v>
      </c>
      <c r="AW265" s="8">
        <v>0</v>
      </c>
      <c r="AX265" s="8">
        <v>0</v>
      </c>
      <c r="AY265" s="8">
        <v>0</v>
      </c>
      <c r="AZ265" s="8">
        <v>0</v>
      </c>
      <c r="BA265" s="8">
        <v>0</v>
      </c>
      <c r="BB265" s="8">
        <v>0</v>
      </c>
      <c r="BC265" s="8">
        <v>0</v>
      </c>
      <c r="BD265" s="8">
        <v>0</v>
      </c>
      <c r="BE265" s="8">
        <v>0</v>
      </c>
      <c r="BF265" s="8">
        <v>0</v>
      </c>
      <c r="BG265" s="8">
        <v>0</v>
      </c>
      <c r="BH265" s="8">
        <v>0</v>
      </c>
      <c r="BI265" s="8">
        <v>0</v>
      </c>
      <c r="BJ265" s="8">
        <v>0</v>
      </c>
      <c r="BK265" s="8">
        <v>0</v>
      </c>
      <c r="BL265" s="8">
        <v>0</v>
      </c>
      <c r="BM265" s="8">
        <v>0</v>
      </c>
      <c r="BN265" s="8">
        <v>0</v>
      </c>
      <c r="BO265" s="8">
        <v>0</v>
      </c>
      <c r="BP265" s="8">
        <v>0</v>
      </c>
      <c r="BQ265" s="8">
        <v>0</v>
      </c>
      <c r="BR265" s="8">
        <v>0</v>
      </c>
      <c r="BS265" s="8">
        <v>0</v>
      </c>
    </row>
    <row r="266" spans="1:71" x14ac:dyDescent="0.25">
      <c r="A266" s="3" t="s">
        <v>24</v>
      </c>
      <c r="B266" s="8">
        <v>0</v>
      </c>
      <c r="C266" s="8">
        <v>0</v>
      </c>
      <c r="D266" s="8">
        <v>0</v>
      </c>
      <c r="E266" s="8">
        <v>0</v>
      </c>
      <c r="F266" s="8">
        <v>0</v>
      </c>
      <c r="G266" s="8">
        <v>0</v>
      </c>
      <c r="H266" s="8"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  <c r="N266" s="8">
        <f>-$H$230/2</f>
        <v>-1.3020833333333334E-2</v>
      </c>
      <c r="O266" s="8">
        <v>1</v>
      </c>
      <c r="P266" s="8">
        <v>0</v>
      </c>
      <c r="Q266" s="8">
        <f>-$H$238</f>
        <v>-2.0251983948630152</v>
      </c>
      <c r="R266" s="8">
        <f>$H$230/2</f>
        <v>1.3020833333333334E-2</v>
      </c>
      <c r="S266" s="8">
        <v>1</v>
      </c>
      <c r="T266" s="8">
        <v>0</v>
      </c>
      <c r="U266" s="8">
        <v>0</v>
      </c>
      <c r="V266" s="8">
        <v>0</v>
      </c>
      <c r="W266" s="8">
        <v>0</v>
      </c>
      <c r="X266" s="8">
        <v>0</v>
      </c>
      <c r="Y266" s="8">
        <v>0</v>
      </c>
      <c r="Z266" s="8">
        <v>0</v>
      </c>
      <c r="AA266" s="8">
        <v>0</v>
      </c>
      <c r="AB266" s="8">
        <v>0</v>
      </c>
      <c r="AC266" s="8">
        <v>0</v>
      </c>
      <c r="AD266" s="8">
        <v>0</v>
      </c>
      <c r="AE266" s="8">
        <v>0</v>
      </c>
      <c r="AF266" s="8">
        <v>0</v>
      </c>
      <c r="AG266" s="8">
        <v>0</v>
      </c>
      <c r="AH266" s="8">
        <v>0</v>
      </c>
      <c r="AI266" s="8">
        <v>0</v>
      </c>
      <c r="AJ266" s="8">
        <v>0</v>
      </c>
      <c r="AK266" s="8">
        <v>0</v>
      </c>
      <c r="AL266" s="8">
        <v>0</v>
      </c>
      <c r="AM266" s="8">
        <v>0</v>
      </c>
      <c r="AN266" s="8">
        <v>0</v>
      </c>
      <c r="AO266" s="8">
        <v>0</v>
      </c>
      <c r="AP266" s="8">
        <v>0</v>
      </c>
      <c r="AQ266" s="8">
        <v>0</v>
      </c>
      <c r="AR266" s="8">
        <v>0</v>
      </c>
      <c r="AS266" s="8">
        <v>0</v>
      </c>
      <c r="AT266" s="8">
        <v>0</v>
      </c>
      <c r="AU266" s="8">
        <v>0</v>
      </c>
      <c r="AV266" s="8">
        <v>0</v>
      </c>
      <c r="AW266" s="8">
        <v>0</v>
      </c>
      <c r="AX266" s="8">
        <v>0</v>
      </c>
      <c r="AY266" s="8">
        <v>0</v>
      </c>
      <c r="AZ266" s="8">
        <v>0</v>
      </c>
      <c r="BA266" s="8">
        <v>0</v>
      </c>
      <c r="BB266" s="8">
        <v>0</v>
      </c>
      <c r="BC266" s="8">
        <v>0</v>
      </c>
      <c r="BD266" s="8">
        <v>0</v>
      </c>
      <c r="BE266" s="8">
        <v>0</v>
      </c>
      <c r="BF266" s="8">
        <v>0</v>
      </c>
      <c r="BG266" s="8">
        <v>0</v>
      </c>
      <c r="BH266" s="8">
        <v>0</v>
      </c>
      <c r="BI266" s="8">
        <v>0</v>
      </c>
      <c r="BJ266" s="8">
        <v>0</v>
      </c>
      <c r="BK266" s="8">
        <v>0</v>
      </c>
      <c r="BL266" s="8">
        <v>0</v>
      </c>
      <c r="BM266" s="8">
        <v>0</v>
      </c>
      <c r="BN266" s="8">
        <v>0</v>
      </c>
      <c r="BO266" s="8">
        <v>0</v>
      </c>
      <c r="BP266" s="8">
        <v>0</v>
      </c>
      <c r="BQ266" s="8">
        <v>0</v>
      </c>
      <c r="BR266" s="8">
        <v>0</v>
      </c>
      <c r="BS266" s="8">
        <v>0</v>
      </c>
    </row>
    <row r="267" spans="1:71" x14ac:dyDescent="0.25">
      <c r="A267" s="3" t="s">
        <v>25</v>
      </c>
      <c r="B267" s="8">
        <v>0</v>
      </c>
      <c r="C267" s="8">
        <v>0</v>
      </c>
      <c r="D267" s="8">
        <v>0</v>
      </c>
      <c r="E267" s="8">
        <v>0</v>
      </c>
      <c r="F267" s="8">
        <v>0</v>
      </c>
      <c r="G267" s="8">
        <v>0</v>
      </c>
      <c r="H267" s="8"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  <c r="N267" s="8">
        <v>0</v>
      </c>
      <c r="O267" s="8">
        <v>0</v>
      </c>
      <c r="P267" s="8">
        <f>$H$232</f>
        <v>2.0258695337903372E-2</v>
      </c>
      <c r="Q267" s="8">
        <f>$H$230/2</f>
        <v>1.3020833333333334E-2</v>
      </c>
      <c r="R267" s="8">
        <f>-$H$235</f>
        <v>-4.0509357152374324E-2</v>
      </c>
      <c r="S267" s="8">
        <v>0</v>
      </c>
      <c r="T267" s="8">
        <f>$H$232</f>
        <v>2.0258695337903372E-2</v>
      </c>
      <c r="U267" s="8">
        <f>-$H$230/2</f>
        <v>-1.3020833333333334E-2</v>
      </c>
      <c r="V267" s="8">
        <v>0</v>
      </c>
      <c r="W267" s="8">
        <v>0</v>
      </c>
      <c r="X267" s="8">
        <v>0</v>
      </c>
      <c r="Y267" s="8">
        <v>0</v>
      </c>
      <c r="Z267" s="8">
        <v>0</v>
      </c>
      <c r="AA267" s="8">
        <v>0</v>
      </c>
      <c r="AB267" s="8">
        <v>0</v>
      </c>
      <c r="AC267" s="8">
        <v>0</v>
      </c>
      <c r="AD267" s="8">
        <v>0</v>
      </c>
      <c r="AE267" s="8">
        <v>0</v>
      </c>
      <c r="AF267" s="8">
        <v>0</v>
      </c>
      <c r="AG267" s="8">
        <v>0</v>
      </c>
      <c r="AH267" s="8">
        <v>0</v>
      </c>
      <c r="AI267" s="8">
        <v>0</v>
      </c>
      <c r="AJ267" s="8">
        <v>0</v>
      </c>
      <c r="AK267" s="8">
        <v>0</v>
      </c>
      <c r="AL267" s="8">
        <v>0</v>
      </c>
      <c r="AM267" s="8">
        <v>0</v>
      </c>
      <c r="AN267" s="8">
        <v>0</v>
      </c>
      <c r="AO267" s="8">
        <v>0</v>
      </c>
      <c r="AP267" s="8">
        <v>0</v>
      </c>
      <c r="AQ267" s="8">
        <v>0</v>
      </c>
      <c r="AR267" s="8">
        <v>0</v>
      </c>
      <c r="AS267" s="8">
        <v>0</v>
      </c>
      <c r="AT267" s="8">
        <v>0</v>
      </c>
      <c r="AU267" s="8">
        <v>0</v>
      </c>
      <c r="AV267" s="8">
        <v>0</v>
      </c>
      <c r="AW267" s="8">
        <v>0</v>
      </c>
      <c r="AX267" s="8">
        <v>0</v>
      </c>
      <c r="AY267" s="8">
        <v>0</v>
      </c>
      <c r="AZ267" s="8">
        <v>0</v>
      </c>
      <c r="BA267" s="8">
        <v>0</v>
      </c>
      <c r="BB267" s="8">
        <v>0</v>
      </c>
      <c r="BC267" s="8">
        <v>0</v>
      </c>
      <c r="BD267" s="8">
        <v>0</v>
      </c>
      <c r="BE267" s="8">
        <v>0</v>
      </c>
      <c r="BF267" s="8">
        <v>0</v>
      </c>
      <c r="BG267" s="8">
        <v>0</v>
      </c>
      <c r="BH267" s="8">
        <v>0</v>
      </c>
      <c r="BI267" s="8">
        <v>0</v>
      </c>
      <c r="BJ267" s="8">
        <v>0</v>
      </c>
      <c r="BK267" s="8">
        <v>0</v>
      </c>
      <c r="BL267" s="8">
        <v>0</v>
      </c>
      <c r="BM267" s="8">
        <v>0</v>
      </c>
      <c r="BN267" s="8">
        <v>0</v>
      </c>
      <c r="BO267" s="8">
        <v>0</v>
      </c>
      <c r="BP267" s="8">
        <v>0</v>
      </c>
      <c r="BQ267" s="8">
        <v>0</v>
      </c>
      <c r="BR267" s="8">
        <v>0</v>
      </c>
      <c r="BS267" s="8">
        <v>0</v>
      </c>
    </row>
    <row r="268" spans="1:71" x14ac:dyDescent="0.25">
      <c r="A268" s="3" t="s">
        <v>26</v>
      </c>
      <c r="B268" s="8">
        <v>0</v>
      </c>
      <c r="C268" s="8">
        <v>0</v>
      </c>
      <c r="D268" s="8">
        <v>0</v>
      </c>
      <c r="E268" s="8">
        <v>0</v>
      </c>
      <c r="F268" s="8">
        <v>0</v>
      </c>
      <c r="G268" s="8">
        <v>0</v>
      </c>
      <c r="H268" s="8">
        <v>0</v>
      </c>
      <c r="I268" s="8">
        <v>0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  <c r="P268" s="8">
        <f>-$H$230/2</f>
        <v>-1.3020833333333334E-2</v>
      </c>
      <c r="Q268" s="8">
        <v>1</v>
      </c>
      <c r="R268" s="8">
        <v>0</v>
      </c>
      <c r="S268" s="8">
        <f>-$H$238</f>
        <v>-2.0251983948630152</v>
      </c>
      <c r="T268" s="8">
        <f>$H$230/2</f>
        <v>1.3020833333333334E-2</v>
      </c>
      <c r="U268" s="8">
        <v>1</v>
      </c>
      <c r="V268" s="8">
        <v>0</v>
      </c>
      <c r="W268" s="8">
        <v>0</v>
      </c>
      <c r="X268" s="8">
        <v>0</v>
      </c>
      <c r="Y268" s="8">
        <v>0</v>
      </c>
      <c r="Z268" s="8">
        <v>0</v>
      </c>
      <c r="AA268" s="8">
        <v>0</v>
      </c>
      <c r="AB268" s="8">
        <v>0</v>
      </c>
      <c r="AC268" s="8">
        <v>0</v>
      </c>
      <c r="AD268" s="8">
        <v>0</v>
      </c>
      <c r="AE268" s="8">
        <v>0</v>
      </c>
      <c r="AF268" s="8">
        <v>0</v>
      </c>
      <c r="AG268" s="8">
        <v>0</v>
      </c>
      <c r="AH268" s="8">
        <v>0</v>
      </c>
      <c r="AI268" s="8">
        <v>0</v>
      </c>
      <c r="AJ268" s="8">
        <v>0</v>
      </c>
      <c r="AK268" s="8">
        <v>0</v>
      </c>
      <c r="AL268" s="8">
        <v>0</v>
      </c>
      <c r="AM268" s="8">
        <v>0</v>
      </c>
      <c r="AN268" s="8">
        <v>0</v>
      </c>
      <c r="AO268" s="8">
        <v>0</v>
      </c>
      <c r="AP268" s="8">
        <v>0</v>
      </c>
      <c r="AQ268" s="8">
        <v>0</v>
      </c>
      <c r="AR268" s="8">
        <v>0</v>
      </c>
      <c r="AS268" s="8">
        <v>0</v>
      </c>
      <c r="AT268" s="8">
        <v>0</v>
      </c>
      <c r="AU268" s="8">
        <v>0</v>
      </c>
      <c r="AV268" s="8">
        <v>0</v>
      </c>
      <c r="AW268" s="8">
        <v>0</v>
      </c>
      <c r="AX268" s="8">
        <v>0</v>
      </c>
      <c r="AY268" s="8">
        <v>0</v>
      </c>
      <c r="AZ268" s="8">
        <v>0</v>
      </c>
      <c r="BA268" s="8">
        <v>0</v>
      </c>
      <c r="BB268" s="8">
        <v>0</v>
      </c>
      <c r="BC268" s="8">
        <v>0</v>
      </c>
      <c r="BD268" s="8">
        <v>0</v>
      </c>
      <c r="BE268" s="8">
        <v>0</v>
      </c>
      <c r="BF268" s="8">
        <v>0</v>
      </c>
      <c r="BG268" s="8">
        <v>0</v>
      </c>
      <c r="BH268" s="8">
        <v>0</v>
      </c>
      <c r="BI268" s="8">
        <v>0</v>
      </c>
      <c r="BJ268" s="8">
        <v>0</v>
      </c>
      <c r="BK268" s="8">
        <v>0</v>
      </c>
      <c r="BL268" s="8">
        <v>0</v>
      </c>
      <c r="BM268" s="8">
        <v>0</v>
      </c>
      <c r="BN268" s="8">
        <v>0</v>
      </c>
      <c r="BO268" s="8">
        <v>0</v>
      </c>
      <c r="BP268" s="8">
        <v>0</v>
      </c>
      <c r="BQ268" s="8">
        <v>0</v>
      </c>
      <c r="BR268" s="8">
        <v>0</v>
      </c>
      <c r="BS268" s="8">
        <v>0</v>
      </c>
    </row>
    <row r="269" spans="1:71" x14ac:dyDescent="0.25">
      <c r="A269" s="3" t="s">
        <v>27</v>
      </c>
      <c r="B269" s="8">
        <v>0</v>
      </c>
      <c r="C269" s="8">
        <v>0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  <c r="P269" s="8">
        <v>0</v>
      </c>
      <c r="Q269" s="8">
        <v>0</v>
      </c>
      <c r="R269" s="8">
        <f>$H$232</f>
        <v>2.0258695337903372E-2</v>
      </c>
      <c r="S269" s="8">
        <f>$H$230/2</f>
        <v>1.3020833333333334E-2</v>
      </c>
      <c r="T269" s="8">
        <f>-$H$235</f>
        <v>-4.0509357152374324E-2</v>
      </c>
      <c r="U269" s="8">
        <v>0</v>
      </c>
      <c r="V269" s="8">
        <f>$H$232</f>
        <v>2.0258695337903372E-2</v>
      </c>
      <c r="W269" s="8">
        <f>-$H$230/2</f>
        <v>-1.3020833333333334E-2</v>
      </c>
      <c r="X269" s="8">
        <v>0</v>
      </c>
      <c r="Y269" s="8">
        <v>0</v>
      </c>
      <c r="Z269" s="8">
        <v>0</v>
      </c>
      <c r="AA269" s="8">
        <v>0</v>
      </c>
      <c r="AB269" s="8">
        <v>0</v>
      </c>
      <c r="AC269" s="8">
        <v>0</v>
      </c>
      <c r="AD269" s="8">
        <v>0</v>
      </c>
      <c r="AE269" s="8">
        <v>0</v>
      </c>
      <c r="AF269" s="8">
        <v>0</v>
      </c>
      <c r="AG269" s="8">
        <v>0</v>
      </c>
      <c r="AH269" s="8">
        <v>0</v>
      </c>
      <c r="AI269" s="8">
        <v>0</v>
      </c>
      <c r="AJ269" s="8">
        <v>0</v>
      </c>
      <c r="AK269" s="8">
        <v>0</v>
      </c>
      <c r="AL269" s="8">
        <v>0</v>
      </c>
      <c r="AM269" s="8">
        <v>0</v>
      </c>
      <c r="AN269" s="8">
        <v>0</v>
      </c>
      <c r="AO269" s="8">
        <v>0</v>
      </c>
      <c r="AP269" s="8">
        <v>0</v>
      </c>
      <c r="AQ269" s="8">
        <v>0</v>
      </c>
      <c r="AR269" s="8">
        <v>0</v>
      </c>
      <c r="AS269" s="8">
        <v>0</v>
      </c>
      <c r="AT269" s="8">
        <v>0</v>
      </c>
      <c r="AU269" s="8">
        <v>0</v>
      </c>
      <c r="AV269" s="8">
        <v>0</v>
      </c>
      <c r="AW269" s="8">
        <v>0</v>
      </c>
      <c r="AX269" s="8">
        <v>0</v>
      </c>
      <c r="AY269" s="8">
        <v>0</v>
      </c>
      <c r="AZ269" s="8">
        <v>0</v>
      </c>
      <c r="BA269" s="8">
        <v>0</v>
      </c>
      <c r="BB269" s="8">
        <v>0</v>
      </c>
      <c r="BC269" s="8">
        <v>0</v>
      </c>
      <c r="BD269" s="8">
        <v>0</v>
      </c>
      <c r="BE269" s="8">
        <v>0</v>
      </c>
      <c r="BF269" s="8">
        <v>0</v>
      </c>
      <c r="BG269" s="8">
        <v>0</v>
      </c>
      <c r="BH269" s="8">
        <v>0</v>
      </c>
      <c r="BI269" s="8">
        <v>0</v>
      </c>
      <c r="BJ269" s="8">
        <v>0</v>
      </c>
      <c r="BK269" s="8">
        <v>0</v>
      </c>
      <c r="BL269" s="8">
        <v>0</v>
      </c>
      <c r="BM269" s="8">
        <v>0</v>
      </c>
      <c r="BN269" s="8">
        <v>0</v>
      </c>
      <c r="BO269" s="8">
        <v>0</v>
      </c>
      <c r="BP269" s="8">
        <v>0</v>
      </c>
      <c r="BQ269" s="8">
        <v>0</v>
      </c>
      <c r="BR269" s="8">
        <v>0</v>
      </c>
      <c r="BS269" s="8">
        <v>0</v>
      </c>
    </row>
    <row r="270" spans="1:71" x14ac:dyDescent="0.25">
      <c r="A270" s="3" t="s">
        <v>28</v>
      </c>
      <c r="B270" s="8">
        <v>0</v>
      </c>
      <c r="C270" s="8">
        <v>0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  <c r="N270" s="8">
        <v>0</v>
      </c>
      <c r="O270" s="8">
        <v>0</v>
      </c>
      <c r="P270" s="8">
        <v>0</v>
      </c>
      <c r="Q270" s="8">
        <v>0</v>
      </c>
      <c r="R270" s="8">
        <f>-$H$230/2</f>
        <v>-1.3020833333333334E-2</v>
      </c>
      <c r="S270" s="8">
        <v>1</v>
      </c>
      <c r="T270" s="8">
        <v>0</v>
      </c>
      <c r="U270" s="8">
        <f>-$H$238</f>
        <v>-2.0251983948630152</v>
      </c>
      <c r="V270" s="8">
        <f>$H$230/2</f>
        <v>1.3020833333333334E-2</v>
      </c>
      <c r="W270" s="8">
        <v>1</v>
      </c>
      <c r="X270" s="8">
        <v>0</v>
      </c>
      <c r="Y270" s="8">
        <v>0</v>
      </c>
      <c r="Z270" s="8">
        <v>0</v>
      </c>
      <c r="AA270" s="8">
        <v>0</v>
      </c>
      <c r="AB270" s="8">
        <v>0</v>
      </c>
      <c r="AC270" s="8">
        <v>0</v>
      </c>
      <c r="AD270" s="8">
        <v>0</v>
      </c>
      <c r="AE270" s="8">
        <v>0</v>
      </c>
      <c r="AF270" s="8">
        <v>0</v>
      </c>
      <c r="AG270" s="8">
        <v>0</v>
      </c>
      <c r="AH270" s="8">
        <v>0</v>
      </c>
      <c r="AI270" s="8">
        <v>0</v>
      </c>
      <c r="AJ270" s="8">
        <v>0</v>
      </c>
      <c r="AK270" s="8">
        <v>0</v>
      </c>
      <c r="AL270" s="8">
        <v>0</v>
      </c>
      <c r="AM270" s="8">
        <v>0</v>
      </c>
      <c r="AN270" s="8">
        <v>0</v>
      </c>
      <c r="AO270" s="8">
        <v>0</v>
      </c>
      <c r="AP270" s="8">
        <v>0</v>
      </c>
      <c r="AQ270" s="8">
        <v>0</v>
      </c>
      <c r="AR270" s="8">
        <v>0</v>
      </c>
      <c r="AS270" s="8">
        <v>0</v>
      </c>
      <c r="AT270" s="8">
        <v>0</v>
      </c>
      <c r="AU270" s="8">
        <v>0</v>
      </c>
      <c r="AV270" s="8">
        <v>0</v>
      </c>
      <c r="AW270" s="8">
        <v>0</v>
      </c>
      <c r="AX270" s="8">
        <v>0</v>
      </c>
      <c r="AY270" s="8">
        <v>0</v>
      </c>
      <c r="AZ270" s="8">
        <v>0</v>
      </c>
      <c r="BA270" s="8">
        <v>0</v>
      </c>
      <c r="BB270" s="8">
        <v>0</v>
      </c>
      <c r="BC270" s="8">
        <v>0</v>
      </c>
      <c r="BD270" s="8">
        <v>0</v>
      </c>
      <c r="BE270" s="8">
        <v>0</v>
      </c>
      <c r="BF270" s="8">
        <v>0</v>
      </c>
      <c r="BG270" s="8">
        <v>0</v>
      </c>
      <c r="BH270" s="8">
        <v>0</v>
      </c>
      <c r="BI270" s="8">
        <v>0</v>
      </c>
      <c r="BJ270" s="8">
        <v>0</v>
      </c>
      <c r="BK270" s="8">
        <v>0</v>
      </c>
      <c r="BL270" s="8">
        <v>0</v>
      </c>
      <c r="BM270" s="8">
        <v>0</v>
      </c>
      <c r="BN270" s="8">
        <v>0</v>
      </c>
      <c r="BO270" s="8">
        <v>0</v>
      </c>
      <c r="BP270" s="8">
        <v>0</v>
      </c>
      <c r="BQ270" s="8">
        <v>0</v>
      </c>
      <c r="BR270" s="8">
        <v>0</v>
      </c>
      <c r="BS270" s="8">
        <v>0</v>
      </c>
    </row>
    <row r="271" spans="1:71" x14ac:dyDescent="0.25">
      <c r="A271" s="3" t="s">
        <v>34</v>
      </c>
      <c r="B271" s="8">
        <v>0</v>
      </c>
      <c r="C271" s="8">
        <v>0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v>0</v>
      </c>
      <c r="Q271" s="8">
        <v>0</v>
      </c>
      <c r="R271" s="8">
        <v>0</v>
      </c>
      <c r="S271" s="8">
        <v>0</v>
      </c>
      <c r="T271" s="8">
        <f>$H$232</f>
        <v>2.0258695337903372E-2</v>
      </c>
      <c r="U271" s="8">
        <f>$H$230/2</f>
        <v>1.3020833333333334E-2</v>
      </c>
      <c r="V271" s="8">
        <f>-$H$235</f>
        <v>-4.0509357152374324E-2</v>
      </c>
      <c r="W271" s="8">
        <v>0</v>
      </c>
      <c r="X271" s="8">
        <f>$H$232</f>
        <v>2.0258695337903372E-2</v>
      </c>
      <c r="Y271" s="8">
        <f>-$H$230/2</f>
        <v>-1.3020833333333334E-2</v>
      </c>
      <c r="Z271" s="8">
        <v>0</v>
      </c>
      <c r="AA271" s="8">
        <v>0</v>
      </c>
      <c r="AB271" s="8">
        <v>0</v>
      </c>
      <c r="AC271" s="8">
        <v>0</v>
      </c>
      <c r="AD271" s="8">
        <v>0</v>
      </c>
      <c r="AE271" s="8">
        <v>0</v>
      </c>
      <c r="AF271" s="8">
        <v>0</v>
      </c>
      <c r="AG271" s="8">
        <v>0</v>
      </c>
      <c r="AH271" s="8">
        <v>0</v>
      </c>
      <c r="AI271" s="8">
        <v>0</v>
      </c>
      <c r="AJ271" s="8">
        <v>0</v>
      </c>
      <c r="AK271" s="8">
        <v>0</v>
      </c>
      <c r="AL271" s="8">
        <v>0</v>
      </c>
      <c r="AM271" s="8">
        <v>0</v>
      </c>
      <c r="AN271" s="8">
        <v>0</v>
      </c>
      <c r="AO271" s="8">
        <v>0</v>
      </c>
      <c r="AP271" s="8">
        <v>0</v>
      </c>
      <c r="AQ271" s="8">
        <v>0</v>
      </c>
      <c r="AR271" s="8">
        <v>0</v>
      </c>
      <c r="AS271" s="8">
        <v>0</v>
      </c>
      <c r="AT271" s="8">
        <v>0</v>
      </c>
      <c r="AU271" s="8">
        <v>0</v>
      </c>
      <c r="AV271" s="8">
        <v>0</v>
      </c>
      <c r="AW271" s="8">
        <v>0</v>
      </c>
      <c r="AX271" s="8">
        <v>0</v>
      </c>
      <c r="AY271" s="8">
        <v>0</v>
      </c>
      <c r="AZ271" s="8">
        <v>0</v>
      </c>
      <c r="BA271" s="8">
        <v>0</v>
      </c>
      <c r="BB271" s="8">
        <v>0</v>
      </c>
      <c r="BC271" s="8">
        <v>0</v>
      </c>
      <c r="BD271" s="8">
        <v>0</v>
      </c>
      <c r="BE271" s="8">
        <v>0</v>
      </c>
      <c r="BF271" s="8">
        <v>0</v>
      </c>
      <c r="BG271" s="8">
        <v>0</v>
      </c>
      <c r="BH271" s="8">
        <v>0</v>
      </c>
      <c r="BI271" s="8">
        <v>0</v>
      </c>
      <c r="BJ271" s="8">
        <v>0</v>
      </c>
      <c r="BK271" s="8">
        <v>0</v>
      </c>
      <c r="BL271" s="8">
        <v>0</v>
      </c>
      <c r="BM271" s="8">
        <v>0</v>
      </c>
      <c r="BN271" s="8">
        <v>0</v>
      </c>
      <c r="BO271" s="8">
        <v>0</v>
      </c>
      <c r="BP271" s="8">
        <v>0</v>
      </c>
      <c r="BQ271" s="8">
        <v>0</v>
      </c>
      <c r="BR271" s="8">
        <v>0</v>
      </c>
      <c r="BS271" s="8">
        <v>0</v>
      </c>
    </row>
    <row r="272" spans="1:71" x14ac:dyDescent="0.25">
      <c r="A272" s="3" t="s">
        <v>35</v>
      </c>
      <c r="B272" s="8">
        <v>0</v>
      </c>
      <c r="C272" s="8">
        <v>0</v>
      </c>
      <c r="D272" s="8">
        <v>0</v>
      </c>
      <c r="E272" s="8">
        <v>0</v>
      </c>
      <c r="F272" s="8">
        <v>0</v>
      </c>
      <c r="G272" s="8">
        <v>0</v>
      </c>
      <c r="H272" s="8">
        <v>0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0</v>
      </c>
      <c r="Q272" s="8">
        <v>0</v>
      </c>
      <c r="R272" s="8">
        <v>0</v>
      </c>
      <c r="S272" s="8">
        <v>0</v>
      </c>
      <c r="T272" s="8">
        <f>-$H$230/2</f>
        <v>-1.3020833333333334E-2</v>
      </c>
      <c r="U272" s="8">
        <v>1</v>
      </c>
      <c r="V272" s="8">
        <v>0</v>
      </c>
      <c r="W272" s="8">
        <f>-$H$238</f>
        <v>-2.0251983948630152</v>
      </c>
      <c r="X272" s="8">
        <f>$H$230/2</f>
        <v>1.3020833333333334E-2</v>
      </c>
      <c r="Y272" s="8">
        <v>1</v>
      </c>
      <c r="Z272" s="8">
        <v>0</v>
      </c>
      <c r="AA272" s="8">
        <v>0</v>
      </c>
      <c r="AB272" s="8">
        <v>0</v>
      </c>
      <c r="AC272" s="8">
        <v>0</v>
      </c>
      <c r="AD272" s="8">
        <v>0</v>
      </c>
      <c r="AE272" s="8">
        <v>0</v>
      </c>
      <c r="AF272" s="8">
        <v>0</v>
      </c>
      <c r="AG272" s="8">
        <v>0</v>
      </c>
      <c r="AH272" s="8">
        <v>0</v>
      </c>
      <c r="AI272" s="8">
        <v>0</v>
      </c>
      <c r="AJ272" s="8">
        <v>0</v>
      </c>
      <c r="AK272" s="8">
        <v>0</v>
      </c>
      <c r="AL272" s="8">
        <v>0</v>
      </c>
      <c r="AM272" s="8">
        <v>0</v>
      </c>
      <c r="AN272" s="8">
        <v>0</v>
      </c>
      <c r="AO272" s="8">
        <v>0</v>
      </c>
      <c r="AP272" s="8">
        <v>0</v>
      </c>
      <c r="AQ272" s="8">
        <v>0</v>
      </c>
      <c r="AR272" s="8">
        <v>0</v>
      </c>
      <c r="AS272" s="8">
        <v>0</v>
      </c>
      <c r="AT272" s="8">
        <v>0</v>
      </c>
      <c r="AU272" s="8">
        <v>0</v>
      </c>
      <c r="AV272" s="8">
        <v>0</v>
      </c>
      <c r="AW272" s="8">
        <v>0</v>
      </c>
      <c r="AX272" s="8">
        <v>0</v>
      </c>
      <c r="AY272" s="8">
        <v>0</v>
      </c>
      <c r="AZ272" s="8">
        <v>0</v>
      </c>
      <c r="BA272" s="8">
        <v>0</v>
      </c>
      <c r="BB272" s="8">
        <v>0</v>
      </c>
      <c r="BC272" s="8">
        <v>0</v>
      </c>
      <c r="BD272" s="8">
        <v>0</v>
      </c>
      <c r="BE272" s="8">
        <v>0</v>
      </c>
      <c r="BF272" s="8">
        <v>0</v>
      </c>
      <c r="BG272" s="8">
        <v>0</v>
      </c>
      <c r="BH272" s="8">
        <v>0</v>
      </c>
      <c r="BI272" s="8">
        <v>0</v>
      </c>
      <c r="BJ272" s="8">
        <v>0</v>
      </c>
      <c r="BK272" s="8">
        <v>0</v>
      </c>
      <c r="BL272" s="8">
        <v>0</v>
      </c>
      <c r="BM272" s="8">
        <v>0</v>
      </c>
      <c r="BN272" s="8">
        <v>0</v>
      </c>
      <c r="BO272" s="8">
        <v>0</v>
      </c>
      <c r="BP272" s="8">
        <v>0</v>
      </c>
      <c r="BQ272" s="8">
        <v>0</v>
      </c>
      <c r="BR272" s="8">
        <v>0</v>
      </c>
      <c r="BS272" s="8">
        <v>0</v>
      </c>
    </row>
    <row r="273" spans="1:71" x14ac:dyDescent="0.25">
      <c r="A273" s="3" t="s">
        <v>36</v>
      </c>
      <c r="B273" s="8">
        <v>0</v>
      </c>
      <c r="C273" s="8">
        <v>0</v>
      </c>
      <c r="D273" s="8">
        <v>0</v>
      </c>
      <c r="E273" s="8">
        <v>0</v>
      </c>
      <c r="F273" s="8">
        <v>0</v>
      </c>
      <c r="G273" s="8">
        <v>0</v>
      </c>
      <c r="H273" s="8">
        <v>0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  <c r="P273" s="8">
        <v>0</v>
      </c>
      <c r="Q273" s="8">
        <v>0</v>
      </c>
      <c r="R273" s="8">
        <v>0</v>
      </c>
      <c r="S273" s="8">
        <v>0</v>
      </c>
      <c r="T273" s="8">
        <v>0</v>
      </c>
      <c r="U273" s="8">
        <v>0</v>
      </c>
      <c r="V273" s="8">
        <f>$H$232</f>
        <v>2.0258695337903372E-2</v>
      </c>
      <c r="W273" s="8">
        <f>$H$230/2</f>
        <v>1.3020833333333334E-2</v>
      </c>
      <c r="X273" s="8">
        <f>-$H$235</f>
        <v>-4.0509357152374324E-2</v>
      </c>
      <c r="Y273" s="8">
        <v>0</v>
      </c>
      <c r="Z273" s="8">
        <f>$H$232</f>
        <v>2.0258695337903372E-2</v>
      </c>
      <c r="AA273" s="8">
        <f>-$H$230/2</f>
        <v>-1.3020833333333334E-2</v>
      </c>
      <c r="AB273" s="8">
        <v>0</v>
      </c>
      <c r="AC273" s="8">
        <v>0</v>
      </c>
      <c r="AD273" s="8">
        <v>0</v>
      </c>
      <c r="AE273" s="8">
        <v>0</v>
      </c>
      <c r="AF273" s="8">
        <v>0</v>
      </c>
      <c r="AG273" s="8">
        <v>0</v>
      </c>
      <c r="AH273" s="8">
        <v>0</v>
      </c>
      <c r="AI273" s="8">
        <v>0</v>
      </c>
      <c r="AJ273" s="8">
        <v>0</v>
      </c>
      <c r="AK273" s="8">
        <v>0</v>
      </c>
      <c r="AL273" s="8">
        <v>0</v>
      </c>
      <c r="AM273" s="8">
        <v>0</v>
      </c>
      <c r="AN273" s="8">
        <v>0</v>
      </c>
      <c r="AO273" s="8">
        <v>0</v>
      </c>
      <c r="AP273" s="8">
        <v>0</v>
      </c>
      <c r="AQ273" s="8">
        <v>0</v>
      </c>
      <c r="AR273" s="8">
        <v>0</v>
      </c>
      <c r="AS273" s="8">
        <v>0</v>
      </c>
      <c r="AT273" s="8">
        <v>0</v>
      </c>
      <c r="AU273" s="8">
        <v>0</v>
      </c>
      <c r="AV273" s="8">
        <v>0</v>
      </c>
      <c r="AW273" s="8">
        <v>0</v>
      </c>
      <c r="AX273" s="8">
        <v>0</v>
      </c>
      <c r="AY273" s="8">
        <v>0</v>
      </c>
      <c r="AZ273" s="8">
        <v>0</v>
      </c>
      <c r="BA273" s="8">
        <v>0</v>
      </c>
      <c r="BB273" s="8">
        <v>0</v>
      </c>
      <c r="BC273" s="8">
        <v>0</v>
      </c>
      <c r="BD273" s="8">
        <v>0</v>
      </c>
      <c r="BE273" s="8">
        <v>0</v>
      </c>
      <c r="BF273" s="8">
        <v>0</v>
      </c>
      <c r="BG273" s="8">
        <v>0</v>
      </c>
      <c r="BH273" s="8">
        <v>0</v>
      </c>
      <c r="BI273" s="8">
        <v>0</v>
      </c>
      <c r="BJ273" s="8">
        <v>0</v>
      </c>
      <c r="BK273" s="8">
        <v>0</v>
      </c>
      <c r="BL273" s="8">
        <v>0</v>
      </c>
      <c r="BM273" s="8">
        <v>0</v>
      </c>
      <c r="BN273" s="8">
        <v>0</v>
      </c>
      <c r="BO273" s="8">
        <v>0</v>
      </c>
      <c r="BP273" s="8">
        <v>0</v>
      </c>
      <c r="BQ273" s="8">
        <v>0</v>
      </c>
      <c r="BR273" s="8">
        <v>0</v>
      </c>
      <c r="BS273" s="8">
        <v>0</v>
      </c>
    </row>
    <row r="274" spans="1:71" x14ac:dyDescent="0.25">
      <c r="A274" s="3" t="s">
        <v>37</v>
      </c>
      <c r="B274" s="8">
        <v>0</v>
      </c>
      <c r="C274" s="8">
        <v>0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0</v>
      </c>
      <c r="Q274" s="8">
        <v>0</v>
      </c>
      <c r="R274" s="8">
        <v>0</v>
      </c>
      <c r="S274" s="8">
        <v>0</v>
      </c>
      <c r="T274" s="8">
        <v>0</v>
      </c>
      <c r="U274" s="8">
        <v>0</v>
      </c>
      <c r="V274" s="8">
        <f>-$H$230/2</f>
        <v>-1.3020833333333334E-2</v>
      </c>
      <c r="W274" s="8">
        <v>1</v>
      </c>
      <c r="X274" s="8">
        <v>0</v>
      </c>
      <c r="Y274" s="8">
        <f>-$H$238</f>
        <v>-2.0251983948630152</v>
      </c>
      <c r="Z274" s="8">
        <f>$H$230/2</f>
        <v>1.3020833333333334E-2</v>
      </c>
      <c r="AA274" s="8">
        <v>1</v>
      </c>
      <c r="AB274" s="8">
        <v>0</v>
      </c>
      <c r="AC274" s="8">
        <v>0</v>
      </c>
      <c r="AD274" s="8">
        <v>0</v>
      </c>
      <c r="AE274" s="8">
        <v>0</v>
      </c>
      <c r="AF274" s="8">
        <v>0</v>
      </c>
      <c r="AG274" s="8">
        <v>0</v>
      </c>
      <c r="AH274" s="8">
        <v>0</v>
      </c>
      <c r="AI274" s="8">
        <v>0</v>
      </c>
      <c r="AJ274" s="8">
        <v>0</v>
      </c>
      <c r="AK274" s="8">
        <v>0</v>
      </c>
      <c r="AL274" s="8">
        <v>0</v>
      </c>
      <c r="AM274" s="8">
        <v>0</v>
      </c>
      <c r="AN274" s="8">
        <v>0</v>
      </c>
      <c r="AO274" s="8">
        <v>0</v>
      </c>
      <c r="AP274" s="8">
        <v>0</v>
      </c>
      <c r="AQ274" s="8">
        <v>0</v>
      </c>
      <c r="AR274" s="8">
        <v>0</v>
      </c>
      <c r="AS274" s="8">
        <v>0</v>
      </c>
      <c r="AT274" s="8">
        <v>0</v>
      </c>
      <c r="AU274" s="8">
        <v>0</v>
      </c>
      <c r="AV274" s="8">
        <v>0</v>
      </c>
      <c r="AW274" s="8">
        <v>0</v>
      </c>
      <c r="AX274" s="8">
        <v>0</v>
      </c>
      <c r="AY274" s="8">
        <v>0</v>
      </c>
      <c r="AZ274" s="8">
        <v>0</v>
      </c>
      <c r="BA274" s="8">
        <v>0</v>
      </c>
      <c r="BB274" s="8">
        <v>0</v>
      </c>
      <c r="BC274" s="8">
        <v>0</v>
      </c>
      <c r="BD274" s="8">
        <v>0</v>
      </c>
      <c r="BE274" s="8">
        <v>0</v>
      </c>
      <c r="BF274" s="8">
        <v>0</v>
      </c>
      <c r="BG274" s="8">
        <v>0</v>
      </c>
      <c r="BH274" s="8">
        <v>0</v>
      </c>
      <c r="BI274" s="8">
        <v>0</v>
      </c>
      <c r="BJ274" s="8">
        <v>0</v>
      </c>
      <c r="BK274" s="8">
        <v>0</v>
      </c>
      <c r="BL274" s="8">
        <v>0</v>
      </c>
      <c r="BM274" s="8">
        <v>0</v>
      </c>
      <c r="BN274" s="8">
        <v>0</v>
      </c>
      <c r="BO274" s="8">
        <v>0</v>
      </c>
      <c r="BP274" s="8">
        <v>0</v>
      </c>
      <c r="BQ274" s="8">
        <v>0</v>
      </c>
      <c r="BR274" s="8">
        <v>0</v>
      </c>
      <c r="BS274" s="8">
        <v>0</v>
      </c>
    </row>
    <row r="275" spans="1:71" x14ac:dyDescent="0.25">
      <c r="A275" s="3" t="s">
        <v>38</v>
      </c>
      <c r="B275" s="8">
        <v>0</v>
      </c>
      <c r="C275" s="8">
        <v>0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8">
        <v>0</v>
      </c>
      <c r="Q275" s="8">
        <v>0</v>
      </c>
      <c r="R275" s="8">
        <v>0</v>
      </c>
      <c r="S275" s="8">
        <v>0</v>
      </c>
      <c r="T275" s="8">
        <v>0</v>
      </c>
      <c r="U275" s="8">
        <v>0</v>
      </c>
      <c r="V275" s="8">
        <v>0</v>
      </c>
      <c r="W275" s="8">
        <v>0</v>
      </c>
      <c r="X275" s="8">
        <f>$H$232</f>
        <v>2.0258695337903372E-2</v>
      </c>
      <c r="Y275" s="8">
        <f>$H$230/2</f>
        <v>1.3020833333333334E-2</v>
      </c>
      <c r="Z275" s="8">
        <f>-$H$235</f>
        <v>-4.0509357152374324E-2</v>
      </c>
      <c r="AA275" s="8">
        <v>0</v>
      </c>
      <c r="AB275" s="8">
        <f>$H$232</f>
        <v>2.0258695337903372E-2</v>
      </c>
      <c r="AC275" s="8">
        <f>-$H$230/2</f>
        <v>-1.3020833333333334E-2</v>
      </c>
      <c r="AD275" s="8">
        <v>0</v>
      </c>
      <c r="AE275" s="8">
        <v>0</v>
      </c>
      <c r="AF275" s="8">
        <v>0</v>
      </c>
      <c r="AG275" s="8">
        <v>0</v>
      </c>
      <c r="AH275" s="8">
        <v>0</v>
      </c>
      <c r="AI275" s="8">
        <v>0</v>
      </c>
      <c r="AJ275" s="8">
        <v>0</v>
      </c>
      <c r="AK275" s="8">
        <v>0</v>
      </c>
      <c r="AL275" s="8">
        <v>0</v>
      </c>
      <c r="AM275" s="8">
        <v>0</v>
      </c>
      <c r="AN275" s="8">
        <v>0</v>
      </c>
      <c r="AO275" s="8">
        <v>0</v>
      </c>
      <c r="AP275" s="8">
        <v>0</v>
      </c>
      <c r="AQ275" s="8">
        <v>0</v>
      </c>
      <c r="AR275" s="8">
        <v>0</v>
      </c>
      <c r="AS275" s="8">
        <v>0</v>
      </c>
      <c r="AT275" s="8">
        <v>0</v>
      </c>
      <c r="AU275" s="8">
        <v>0</v>
      </c>
      <c r="AV275" s="8">
        <v>0</v>
      </c>
      <c r="AW275" s="8">
        <v>0</v>
      </c>
      <c r="AX275" s="8">
        <v>0</v>
      </c>
      <c r="AY275" s="8">
        <v>0</v>
      </c>
      <c r="AZ275" s="8">
        <v>0</v>
      </c>
      <c r="BA275" s="8">
        <v>0</v>
      </c>
      <c r="BB275" s="8">
        <v>0</v>
      </c>
      <c r="BC275" s="8">
        <v>0</v>
      </c>
      <c r="BD275" s="8">
        <v>0</v>
      </c>
      <c r="BE275" s="8">
        <v>0</v>
      </c>
      <c r="BF275" s="8">
        <v>0</v>
      </c>
      <c r="BG275" s="8">
        <v>0</v>
      </c>
      <c r="BH275" s="8">
        <v>0</v>
      </c>
      <c r="BI275" s="8">
        <v>0</v>
      </c>
      <c r="BJ275" s="8">
        <v>0</v>
      </c>
      <c r="BK275" s="8">
        <v>0</v>
      </c>
      <c r="BL275" s="8">
        <v>0</v>
      </c>
      <c r="BM275" s="8">
        <v>0</v>
      </c>
      <c r="BN275" s="8">
        <v>0</v>
      </c>
      <c r="BO275" s="8">
        <v>0</v>
      </c>
      <c r="BP275" s="8">
        <v>0</v>
      </c>
      <c r="BQ275" s="8">
        <v>0</v>
      </c>
      <c r="BR275" s="8">
        <v>0</v>
      </c>
      <c r="BS275" s="8">
        <v>0</v>
      </c>
    </row>
    <row r="276" spans="1:71" x14ac:dyDescent="0.25">
      <c r="A276" s="3" t="s">
        <v>39</v>
      </c>
      <c r="B276" s="8">
        <v>0</v>
      </c>
      <c r="C276" s="8">
        <v>0</v>
      </c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  <c r="P276" s="8">
        <v>0</v>
      </c>
      <c r="Q276" s="8">
        <v>0</v>
      </c>
      <c r="R276" s="8">
        <v>0</v>
      </c>
      <c r="S276" s="8">
        <v>0</v>
      </c>
      <c r="T276" s="8">
        <v>0</v>
      </c>
      <c r="U276" s="8">
        <v>0</v>
      </c>
      <c r="V276" s="8">
        <v>0</v>
      </c>
      <c r="W276" s="8">
        <v>0</v>
      </c>
      <c r="X276" s="8">
        <f>-$H$230/2</f>
        <v>-1.3020833333333334E-2</v>
      </c>
      <c r="Y276" s="8">
        <v>1</v>
      </c>
      <c r="Z276" s="8">
        <v>0</v>
      </c>
      <c r="AA276" s="8">
        <f>-$H$238</f>
        <v>-2.0251983948630152</v>
      </c>
      <c r="AB276" s="8">
        <f>$H$230/2</f>
        <v>1.3020833333333334E-2</v>
      </c>
      <c r="AC276" s="8">
        <v>1</v>
      </c>
      <c r="AD276" s="8">
        <v>0</v>
      </c>
      <c r="AE276" s="8">
        <v>0</v>
      </c>
      <c r="AF276" s="8">
        <v>0</v>
      </c>
      <c r="AG276" s="8">
        <v>0</v>
      </c>
      <c r="AH276" s="8">
        <v>0</v>
      </c>
      <c r="AI276" s="8">
        <v>0</v>
      </c>
      <c r="AJ276" s="8">
        <v>0</v>
      </c>
      <c r="AK276" s="8">
        <v>0</v>
      </c>
      <c r="AL276" s="8">
        <v>0</v>
      </c>
      <c r="AM276" s="8">
        <v>0</v>
      </c>
      <c r="AN276" s="8">
        <v>0</v>
      </c>
      <c r="AO276" s="8">
        <v>0</v>
      </c>
      <c r="AP276" s="8">
        <v>0</v>
      </c>
      <c r="AQ276" s="8">
        <v>0</v>
      </c>
      <c r="AR276" s="8">
        <v>0</v>
      </c>
      <c r="AS276" s="8">
        <v>0</v>
      </c>
      <c r="AT276" s="8">
        <v>0</v>
      </c>
      <c r="AU276" s="8">
        <v>0</v>
      </c>
      <c r="AV276" s="8">
        <v>0</v>
      </c>
      <c r="AW276" s="8">
        <v>0</v>
      </c>
      <c r="AX276" s="8">
        <v>0</v>
      </c>
      <c r="AY276" s="8">
        <v>0</v>
      </c>
      <c r="AZ276" s="8">
        <v>0</v>
      </c>
      <c r="BA276" s="8">
        <v>0</v>
      </c>
      <c r="BB276" s="8">
        <v>0</v>
      </c>
      <c r="BC276" s="8">
        <v>0</v>
      </c>
      <c r="BD276" s="8">
        <v>0</v>
      </c>
      <c r="BE276" s="8">
        <v>0</v>
      </c>
      <c r="BF276" s="8">
        <v>0</v>
      </c>
      <c r="BG276" s="8">
        <v>0</v>
      </c>
      <c r="BH276" s="8">
        <v>0</v>
      </c>
      <c r="BI276" s="8">
        <v>0</v>
      </c>
      <c r="BJ276" s="8">
        <v>0</v>
      </c>
      <c r="BK276" s="8">
        <v>0</v>
      </c>
      <c r="BL276" s="8">
        <v>0</v>
      </c>
      <c r="BM276" s="8">
        <v>0</v>
      </c>
      <c r="BN276" s="8">
        <v>0</v>
      </c>
      <c r="BO276" s="8">
        <v>0</v>
      </c>
      <c r="BP276" s="8">
        <v>0</v>
      </c>
      <c r="BQ276" s="8">
        <v>0</v>
      </c>
      <c r="BR276" s="8">
        <v>0</v>
      </c>
      <c r="BS276" s="8">
        <v>0</v>
      </c>
    </row>
    <row r="277" spans="1:71" x14ac:dyDescent="0.25">
      <c r="A277" s="3" t="s">
        <v>40</v>
      </c>
      <c r="B277" s="8">
        <v>0</v>
      </c>
      <c r="C277" s="8">
        <v>0</v>
      </c>
      <c r="D277" s="8">
        <v>0</v>
      </c>
      <c r="E277" s="8">
        <v>0</v>
      </c>
      <c r="F277" s="8">
        <v>0</v>
      </c>
      <c r="G277" s="8">
        <v>0</v>
      </c>
      <c r="H277" s="8"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  <c r="P277" s="8">
        <v>0</v>
      </c>
      <c r="Q277" s="8">
        <v>0</v>
      </c>
      <c r="R277" s="8">
        <v>0</v>
      </c>
      <c r="S277" s="8">
        <v>0</v>
      </c>
      <c r="T277" s="8">
        <v>0</v>
      </c>
      <c r="U277" s="8">
        <v>0</v>
      </c>
      <c r="V277" s="8">
        <v>0</v>
      </c>
      <c r="W277" s="8">
        <v>0</v>
      </c>
      <c r="X277" s="8">
        <v>0</v>
      </c>
      <c r="Y277" s="8">
        <v>0</v>
      </c>
      <c r="Z277" s="8">
        <f>$H$232</f>
        <v>2.0258695337903372E-2</v>
      </c>
      <c r="AA277" s="8">
        <f>$H$230/2</f>
        <v>1.3020833333333334E-2</v>
      </c>
      <c r="AB277" s="8">
        <f>-$H$235</f>
        <v>-4.0509357152374324E-2</v>
      </c>
      <c r="AC277" s="8">
        <v>0</v>
      </c>
      <c r="AD277" s="8">
        <f>$H$232</f>
        <v>2.0258695337903372E-2</v>
      </c>
      <c r="AE277" s="8">
        <f>-$H$230/2</f>
        <v>-1.3020833333333334E-2</v>
      </c>
      <c r="AF277" s="8">
        <v>0</v>
      </c>
      <c r="AG277" s="8">
        <v>0</v>
      </c>
      <c r="AH277" s="8">
        <v>0</v>
      </c>
      <c r="AI277" s="8">
        <v>0</v>
      </c>
      <c r="AJ277" s="8">
        <v>0</v>
      </c>
      <c r="AK277" s="8">
        <v>0</v>
      </c>
      <c r="AL277" s="8">
        <v>0</v>
      </c>
      <c r="AM277" s="8">
        <v>0</v>
      </c>
      <c r="AN277" s="8">
        <v>0</v>
      </c>
      <c r="AO277" s="8">
        <v>0</v>
      </c>
      <c r="AP277" s="8">
        <v>0</v>
      </c>
      <c r="AQ277" s="8">
        <v>0</v>
      </c>
      <c r="AR277" s="8">
        <v>0</v>
      </c>
      <c r="AS277" s="8">
        <v>0</v>
      </c>
      <c r="AT277" s="8">
        <v>0</v>
      </c>
      <c r="AU277" s="8">
        <v>0</v>
      </c>
      <c r="AV277" s="8">
        <v>0</v>
      </c>
      <c r="AW277" s="8">
        <v>0</v>
      </c>
      <c r="AX277" s="8">
        <v>0</v>
      </c>
      <c r="AY277" s="8">
        <v>0</v>
      </c>
      <c r="AZ277" s="8">
        <v>0</v>
      </c>
      <c r="BA277" s="8">
        <v>0</v>
      </c>
      <c r="BB277" s="8">
        <v>0</v>
      </c>
      <c r="BC277" s="8">
        <v>0</v>
      </c>
      <c r="BD277" s="8">
        <v>0</v>
      </c>
      <c r="BE277" s="8">
        <v>0</v>
      </c>
      <c r="BF277" s="8">
        <v>0</v>
      </c>
      <c r="BG277" s="8">
        <v>0</v>
      </c>
      <c r="BH277" s="8">
        <v>0</v>
      </c>
      <c r="BI277" s="8">
        <v>0</v>
      </c>
      <c r="BJ277" s="8">
        <v>0</v>
      </c>
      <c r="BK277" s="8">
        <v>0</v>
      </c>
      <c r="BL277" s="8">
        <v>0</v>
      </c>
      <c r="BM277" s="8">
        <v>0</v>
      </c>
      <c r="BN277" s="8">
        <v>0</v>
      </c>
      <c r="BO277" s="8">
        <v>0</v>
      </c>
      <c r="BP277" s="8">
        <v>0</v>
      </c>
      <c r="BQ277" s="8">
        <v>0</v>
      </c>
      <c r="BR277" s="8">
        <v>0</v>
      </c>
      <c r="BS277" s="8">
        <v>0</v>
      </c>
    </row>
    <row r="278" spans="1:71" x14ac:dyDescent="0.25">
      <c r="A278" s="3" t="s">
        <v>41</v>
      </c>
      <c r="B278" s="8">
        <v>0</v>
      </c>
      <c r="C278" s="8">
        <v>0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  <c r="N278" s="8">
        <v>0</v>
      </c>
      <c r="O278" s="8">
        <v>0</v>
      </c>
      <c r="P278" s="8">
        <v>0</v>
      </c>
      <c r="Q278" s="8">
        <v>0</v>
      </c>
      <c r="R278" s="8">
        <v>0</v>
      </c>
      <c r="S278" s="8">
        <v>0</v>
      </c>
      <c r="T278" s="8">
        <v>0</v>
      </c>
      <c r="U278" s="8">
        <v>0</v>
      </c>
      <c r="V278" s="8">
        <v>0</v>
      </c>
      <c r="W278" s="8">
        <v>0</v>
      </c>
      <c r="X278" s="8">
        <v>0</v>
      </c>
      <c r="Y278" s="8">
        <v>0</v>
      </c>
      <c r="Z278" s="8">
        <f>-$H$230/2</f>
        <v>-1.3020833333333334E-2</v>
      </c>
      <c r="AA278" s="8">
        <v>1</v>
      </c>
      <c r="AB278" s="8">
        <v>0</v>
      </c>
      <c r="AC278" s="8">
        <f>-$H$238</f>
        <v>-2.0251983948630152</v>
      </c>
      <c r="AD278" s="8">
        <f>$H$230/2</f>
        <v>1.3020833333333334E-2</v>
      </c>
      <c r="AE278" s="8">
        <v>1</v>
      </c>
      <c r="AF278" s="8">
        <v>0</v>
      </c>
      <c r="AG278" s="8">
        <v>0</v>
      </c>
      <c r="AH278" s="8">
        <v>0</v>
      </c>
      <c r="AI278" s="8">
        <v>0</v>
      </c>
      <c r="AJ278" s="8">
        <v>0</v>
      </c>
      <c r="AK278" s="8">
        <v>0</v>
      </c>
      <c r="AL278" s="8">
        <v>0</v>
      </c>
      <c r="AM278" s="8">
        <v>0</v>
      </c>
      <c r="AN278" s="8">
        <v>0</v>
      </c>
      <c r="AO278" s="8">
        <v>0</v>
      </c>
      <c r="AP278" s="8">
        <v>0</v>
      </c>
      <c r="AQ278" s="8">
        <v>0</v>
      </c>
      <c r="AR278" s="8">
        <v>0</v>
      </c>
      <c r="AS278" s="8">
        <v>0</v>
      </c>
      <c r="AT278" s="8">
        <v>0</v>
      </c>
      <c r="AU278" s="8">
        <v>0</v>
      </c>
      <c r="AV278" s="8">
        <v>0</v>
      </c>
      <c r="AW278" s="8">
        <v>0</v>
      </c>
      <c r="AX278" s="8">
        <v>0</v>
      </c>
      <c r="AY278" s="8">
        <v>0</v>
      </c>
      <c r="AZ278" s="8">
        <v>0</v>
      </c>
      <c r="BA278" s="8">
        <v>0</v>
      </c>
      <c r="BB278" s="8">
        <v>0</v>
      </c>
      <c r="BC278" s="8">
        <v>0</v>
      </c>
      <c r="BD278" s="8">
        <v>0</v>
      </c>
      <c r="BE278" s="8">
        <v>0</v>
      </c>
      <c r="BF278" s="8">
        <v>0</v>
      </c>
      <c r="BG278" s="8">
        <v>0</v>
      </c>
      <c r="BH278" s="8">
        <v>0</v>
      </c>
      <c r="BI278" s="8">
        <v>0</v>
      </c>
      <c r="BJ278" s="8">
        <v>0</v>
      </c>
      <c r="BK278" s="8">
        <v>0</v>
      </c>
      <c r="BL278" s="8">
        <v>0</v>
      </c>
      <c r="BM278" s="8">
        <v>0</v>
      </c>
      <c r="BN278" s="8">
        <v>0</v>
      </c>
      <c r="BO278" s="8">
        <v>0</v>
      </c>
      <c r="BP278" s="8">
        <v>0</v>
      </c>
      <c r="BQ278" s="8">
        <v>0</v>
      </c>
      <c r="BR278" s="8">
        <v>0</v>
      </c>
      <c r="BS278" s="8">
        <v>0</v>
      </c>
    </row>
    <row r="279" spans="1:71" x14ac:dyDescent="0.25">
      <c r="A279" s="3" t="s">
        <v>46</v>
      </c>
      <c r="B279" s="8">
        <v>0</v>
      </c>
      <c r="C279" s="8">
        <v>0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0</v>
      </c>
      <c r="Q279" s="8">
        <v>0</v>
      </c>
      <c r="R279" s="8">
        <v>0</v>
      </c>
      <c r="S279" s="8">
        <v>0</v>
      </c>
      <c r="T279" s="8">
        <v>0</v>
      </c>
      <c r="U279" s="8">
        <v>0</v>
      </c>
      <c r="V279" s="8">
        <v>0</v>
      </c>
      <c r="W279" s="8">
        <v>0</v>
      </c>
      <c r="X279" s="8">
        <v>0</v>
      </c>
      <c r="Y279" s="8">
        <v>0</v>
      </c>
      <c r="Z279" s="8">
        <v>0</v>
      </c>
      <c r="AA279" s="8">
        <v>0</v>
      </c>
      <c r="AB279" s="8">
        <f>$H$232</f>
        <v>2.0258695337903372E-2</v>
      </c>
      <c r="AC279" s="8">
        <f>$H$230/2</f>
        <v>1.3020833333333334E-2</v>
      </c>
      <c r="AD279" s="8">
        <f>-$H$235</f>
        <v>-4.0509357152374324E-2</v>
      </c>
      <c r="AE279" s="8">
        <v>0</v>
      </c>
      <c r="AF279" s="8">
        <f>$H$232</f>
        <v>2.0258695337903372E-2</v>
      </c>
      <c r="AG279" s="8">
        <f>-$H$230/2</f>
        <v>-1.3020833333333334E-2</v>
      </c>
      <c r="AH279" s="8">
        <v>0</v>
      </c>
      <c r="AI279" s="8">
        <v>0</v>
      </c>
      <c r="AJ279" s="8">
        <v>0</v>
      </c>
      <c r="AK279" s="8">
        <v>0</v>
      </c>
      <c r="AL279" s="8">
        <v>0</v>
      </c>
      <c r="AM279" s="8">
        <v>0</v>
      </c>
      <c r="AN279" s="8">
        <v>0</v>
      </c>
      <c r="AO279" s="8">
        <v>0</v>
      </c>
      <c r="AP279" s="8">
        <v>0</v>
      </c>
      <c r="AQ279" s="8">
        <v>0</v>
      </c>
      <c r="AR279" s="8">
        <v>0</v>
      </c>
      <c r="AS279" s="8">
        <v>0</v>
      </c>
      <c r="AT279" s="8">
        <v>0</v>
      </c>
      <c r="AU279" s="8">
        <v>0</v>
      </c>
      <c r="AV279" s="8">
        <v>0</v>
      </c>
      <c r="AW279" s="8">
        <v>0</v>
      </c>
      <c r="AX279" s="8">
        <v>0</v>
      </c>
      <c r="AY279" s="8">
        <v>0</v>
      </c>
      <c r="AZ279" s="8">
        <v>0</v>
      </c>
      <c r="BA279" s="8">
        <v>0</v>
      </c>
      <c r="BB279" s="8">
        <v>0</v>
      </c>
      <c r="BC279" s="8">
        <v>0</v>
      </c>
      <c r="BD279" s="8">
        <v>0</v>
      </c>
      <c r="BE279" s="8">
        <v>0</v>
      </c>
      <c r="BF279" s="8">
        <v>0</v>
      </c>
      <c r="BG279" s="8">
        <v>0</v>
      </c>
      <c r="BH279" s="8">
        <v>0</v>
      </c>
      <c r="BI279" s="8">
        <v>0</v>
      </c>
      <c r="BJ279" s="8">
        <v>0</v>
      </c>
      <c r="BK279" s="8">
        <v>0</v>
      </c>
      <c r="BL279" s="8">
        <v>0</v>
      </c>
      <c r="BM279" s="8">
        <v>0</v>
      </c>
      <c r="BN279" s="8">
        <v>0</v>
      </c>
      <c r="BO279" s="8">
        <v>0</v>
      </c>
      <c r="BP279" s="8">
        <v>0</v>
      </c>
      <c r="BQ279" s="8">
        <v>0</v>
      </c>
      <c r="BR279" s="8">
        <v>0</v>
      </c>
      <c r="BS279" s="8">
        <v>0</v>
      </c>
    </row>
    <row r="280" spans="1:71" x14ac:dyDescent="0.25">
      <c r="A280" s="3" t="s">
        <v>47</v>
      </c>
      <c r="B280" s="8">
        <v>0</v>
      </c>
      <c r="C280" s="8">
        <v>0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0</v>
      </c>
      <c r="Q280" s="8">
        <v>0</v>
      </c>
      <c r="R280" s="8">
        <v>0</v>
      </c>
      <c r="S280" s="8">
        <v>0</v>
      </c>
      <c r="T280" s="8">
        <v>0</v>
      </c>
      <c r="U280" s="8">
        <v>0</v>
      </c>
      <c r="V280" s="8">
        <v>0</v>
      </c>
      <c r="W280" s="8">
        <v>0</v>
      </c>
      <c r="X280" s="8">
        <v>0</v>
      </c>
      <c r="Y280" s="8">
        <v>0</v>
      </c>
      <c r="Z280" s="8">
        <v>0</v>
      </c>
      <c r="AA280" s="8">
        <v>0</v>
      </c>
      <c r="AB280" s="8">
        <f>-$H$230/2</f>
        <v>-1.3020833333333334E-2</v>
      </c>
      <c r="AC280" s="8">
        <v>1</v>
      </c>
      <c r="AD280" s="8">
        <v>0</v>
      </c>
      <c r="AE280" s="8">
        <f>-$H$238</f>
        <v>-2.0251983948630152</v>
      </c>
      <c r="AF280" s="8">
        <f>$H$230/2</f>
        <v>1.3020833333333334E-2</v>
      </c>
      <c r="AG280" s="8">
        <v>1</v>
      </c>
      <c r="AH280" s="8">
        <v>0</v>
      </c>
      <c r="AI280" s="8">
        <v>0</v>
      </c>
      <c r="AJ280" s="8">
        <v>0</v>
      </c>
      <c r="AK280" s="8">
        <v>0</v>
      </c>
      <c r="AL280" s="8">
        <v>0</v>
      </c>
      <c r="AM280" s="8">
        <v>0</v>
      </c>
      <c r="AN280" s="8">
        <v>0</v>
      </c>
      <c r="AO280" s="8">
        <v>0</v>
      </c>
      <c r="AP280" s="8">
        <v>0</v>
      </c>
      <c r="AQ280" s="8">
        <v>0</v>
      </c>
      <c r="AR280" s="8">
        <v>0</v>
      </c>
      <c r="AS280" s="8">
        <v>0</v>
      </c>
      <c r="AT280" s="8">
        <v>0</v>
      </c>
      <c r="AU280" s="8">
        <v>0</v>
      </c>
      <c r="AV280" s="8">
        <v>0</v>
      </c>
      <c r="AW280" s="8">
        <v>0</v>
      </c>
      <c r="AX280" s="8">
        <v>0</v>
      </c>
      <c r="AY280" s="8">
        <v>0</v>
      </c>
      <c r="AZ280" s="8">
        <v>0</v>
      </c>
      <c r="BA280" s="8">
        <v>0</v>
      </c>
      <c r="BB280" s="8">
        <v>0</v>
      </c>
      <c r="BC280" s="8">
        <v>0</v>
      </c>
      <c r="BD280" s="8">
        <v>0</v>
      </c>
      <c r="BE280" s="8">
        <v>0</v>
      </c>
      <c r="BF280" s="8">
        <v>0</v>
      </c>
      <c r="BG280" s="8">
        <v>0</v>
      </c>
      <c r="BH280" s="8">
        <v>0</v>
      </c>
      <c r="BI280" s="8">
        <v>0</v>
      </c>
      <c r="BJ280" s="8">
        <v>0</v>
      </c>
      <c r="BK280" s="8">
        <v>0</v>
      </c>
      <c r="BL280" s="8">
        <v>0</v>
      </c>
      <c r="BM280" s="8">
        <v>0</v>
      </c>
      <c r="BN280" s="8">
        <v>0</v>
      </c>
      <c r="BO280" s="8">
        <v>0</v>
      </c>
      <c r="BP280" s="8">
        <v>0</v>
      </c>
      <c r="BQ280" s="8">
        <v>0</v>
      </c>
      <c r="BR280" s="8">
        <v>0</v>
      </c>
      <c r="BS280" s="8">
        <v>0</v>
      </c>
    </row>
    <row r="281" spans="1:71" x14ac:dyDescent="0.25">
      <c r="A281" s="3" t="s">
        <v>48</v>
      </c>
      <c r="B281" s="8">
        <v>0</v>
      </c>
      <c r="C281" s="8">
        <v>0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  <c r="O281" s="8">
        <v>0</v>
      </c>
      <c r="P281" s="8">
        <v>0</v>
      </c>
      <c r="Q281" s="8">
        <v>0</v>
      </c>
      <c r="R281" s="8">
        <v>0</v>
      </c>
      <c r="S281" s="8">
        <v>0</v>
      </c>
      <c r="T281" s="8">
        <v>0</v>
      </c>
      <c r="U281" s="8">
        <v>0</v>
      </c>
      <c r="V281" s="8">
        <v>0</v>
      </c>
      <c r="W281" s="8">
        <v>0</v>
      </c>
      <c r="X281" s="8">
        <v>0</v>
      </c>
      <c r="Y281" s="8">
        <v>0</v>
      </c>
      <c r="Z281" s="8">
        <v>0</v>
      </c>
      <c r="AA281" s="8">
        <v>0</v>
      </c>
      <c r="AB281" s="8">
        <v>0</v>
      </c>
      <c r="AC281" s="8">
        <v>0</v>
      </c>
      <c r="AD281" s="8">
        <f>$H$232</f>
        <v>2.0258695337903372E-2</v>
      </c>
      <c r="AE281" s="8">
        <f>$H$230/2</f>
        <v>1.3020833333333334E-2</v>
      </c>
      <c r="AF281" s="8">
        <f>-$H$235</f>
        <v>-4.0509357152374324E-2</v>
      </c>
      <c r="AG281" s="8">
        <v>0</v>
      </c>
      <c r="AH281" s="8">
        <f>$H$232</f>
        <v>2.0258695337903372E-2</v>
      </c>
      <c r="AI281" s="8">
        <f>-$H$230/2</f>
        <v>-1.3020833333333334E-2</v>
      </c>
      <c r="AJ281" s="8">
        <v>0</v>
      </c>
      <c r="AK281" s="8">
        <v>0</v>
      </c>
      <c r="AL281" s="8">
        <v>0</v>
      </c>
      <c r="AM281" s="8">
        <v>0</v>
      </c>
      <c r="AN281" s="8">
        <v>0</v>
      </c>
      <c r="AO281" s="8">
        <v>0</v>
      </c>
      <c r="AP281" s="8">
        <v>0</v>
      </c>
      <c r="AQ281" s="8">
        <v>0</v>
      </c>
      <c r="AR281" s="8">
        <v>0</v>
      </c>
      <c r="AS281" s="8">
        <v>0</v>
      </c>
      <c r="AT281" s="8">
        <v>0</v>
      </c>
      <c r="AU281" s="8">
        <v>0</v>
      </c>
      <c r="AV281" s="8">
        <v>0</v>
      </c>
      <c r="AW281" s="8">
        <v>0</v>
      </c>
      <c r="AX281" s="8">
        <v>0</v>
      </c>
      <c r="AY281" s="8">
        <v>0</v>
      </c>
      <c r="AZ281" s="8">
        <v>0</v>
      </c>
      <c r="BA281" s="8">
        <v>0</v>
      </c>
      <c r="BB281" s="8">
        <v>0</v>
      </c>
      <c r="BC281" s="8">
        <v>0</v>
      </c>
      <c r="BD281" s="8">
        <v>0</v>
      </c>
      <c r="BE281" s="8">
        <v>0</v>
      </c>
      <c r="BF281" s="8">
        <v>0</v>
      </c>
      <c r="BG281" s="8">
        <v>0</v>
      </c>
      <c r="BH281" s="8">
        <v>0</v>
      </c>
      <c r="BI281" s="8">
        <v>0</v>
      </c>
      <c r="BJ281" s="8">
        <v>0</v>
      </c>
      <c r="BK281" s="8">
        <v>0</v>
      </c>
      <c r="BL281" s="8">
        <v>0</v>
      </c>
      <c r="BM281" s="8">
        <v>0</v>
      </c>
      <c r="BN281" s="8">
        <v>0</v>
      </c>
      <c r="BO281" s="8">
        <v>0</v>
      </c>
      <c r="BP281" s="8">
        <v>0</v>
      </c>
      <c r="BQ281" s="8">
        <v>0</v>
      </c>
      <c r="BR281" s="8">
        <v>0</v>
      </c>
      <c r="BS281" s="8">
        <v>0</v>
      </c>
    </row>
    <row r="282" spans="1:71" x14ac:dyDescent="0.25">
      <c r="A282" s="3" t="s">
        <v>49</v>
      </c>
      <c r="B282" s="8">
        <v>0</v>
      </c>
      <c r="C282" s="8">
        <v>0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  <c r="P282" s="8">
        <v>0</v>
      </c>
      <c r="Q282" s="8">
        <v>0</v>
      </c>
      <c r="R282" s="8">
        <v>0</v>
      </c>
      <c r="S282" s="8">
        <v>0</v>
      </c>
      <c r="T282" s="8">
        <v>0</v>
      </c>
      <c r="U282" s="8">
        <v>0</v>
      </c>
      <c r="V282" s="8">
        <v>0</v>
      </c>
      <c r="W282" s="8">
        <v>0</v>
      </c>
      <c r="X282" s="8">
        <v>0</v>
      </c>
      <c r="Y282" s="8">
        <v>0</v>
      </c>
      <c r="Z282" s="8">
        <v>0</v>
      </c>
      <c r="AA282" s="8">
        <v>0</v>
      </c>
      <c r="AB282" s="8">
        <v>0</v>
      </c>
      <c r="AC282" s="8">
        <v>0</v>
      </c>
      <c r="AD282" s="8">
        <f>-$H$230/2</f>
        <v>-1.3020833333333334E-2</v>
      </c>
      <c r="AE282" s="8">
        <v>1</v>
      </c>
      <c r="AF282" s="8">
        <v>0</v>
      </c>
      <c r="AG282" s="8">
        <f>-$H$238</f>
        <v>-2.0251983948630152</v>
      </c>
      <c r="AH282" s="8">
        <f>$H$230/2</f>
        <v>1.3020833333333334E-2</v>
      </c>
      <c r="AI282" s="8">
        <v>1</v>
      </c>
      <c r="AJ282" s="8">
        <v>0</v>
      </c>
      <c r="AK282" s="8">
        <v>0</v>
      </c>
      <c r="AL282" s="8">
        <v>0</v>
      </c>
      <c r="AM282" s="8">
        <v>0</v>
      </c>
      <c r="AN282" s="8">
        <v>0</v>
      </c>
      <c r="AO282" s="8">
        <v>0</v>
      </c>
      <c r="AP282" s="8">
        <v>0</v>
      </c>
      <c r="AQ282" s="8">
        <v>0</v>
      </c>
      <c r="AR282" s="8">
        <v>0</v>
      </c>
      <c r="AS282" s="8">
        <v>0</v>
      </c>
      <c r="AT282" s="8">
        <v>0</v>
      </c>
      <c r="AU282" s="8">
        <v>0</v>
      </c>
      <c r="AV282" s="8">
        <v>0</v>
      </c>
      <c r="AW282" s="8">
        <v>0</v>
      </c>
      <c r="AX282" s="8">
        <v>0</v>
      </c>
      <c r="AY282" s="8">
        <v>0</v>
      </c>
      <c r="AZ282" s="8">
        <v>0</v>
      </c>
      <c r="BA282" s="8">
        <v>0</v>
      </c>
      <c r="BB282" s="8">
        <v>0</v>
      </c>
      <c r="BC282" s="8">
        <v>0</v>
      </c>
      <c r="BD282" s="8">
        <v>0</v>
      </c>
      <c r="BE282" s="8">
        <v>0</v>
      </c>
      <c r="BF282" s="8">
        <v>0</v>
      </c>
      <c r="BG282" s="8">
        <v>0</v>
      </c>
      <c r="BH282" s="8">
        <v>0</v>
      </c>
      <c r="BI282" s="8">
        <v>0</v>
      </c>
      <c r="BJ282" s="8">
        <v>0</v>
      </c>
      <c r="BK282" s="8">
        <v>0</v>
      </c>
      <c r="BL282" s="8">
        <v>0</v>
      </c>
      <c r="BM282" s="8">
        <v>0</v>
      </c>
      <c r="BN282" s="8">
        <v>0</v>
      </c>
      <c r="BO282" s="8">
        <v>0</v>
      </c>
      <c r="BP282" s="8">
        <v>0</v>
      </c>
      <c r="BQ282" s="8">
        <v>0</v>
      </c>
      <c r="BR282" s="8">
        <v>0</v>
      </c>
      <c r="BS282" s="8">
        <v>0</v>
      </c>
    </row>
    <row r="283" spans="1:71" x14ac:dyDescent="0.25">
      <c r="A283" s="3" t="s">
        <v>50</v>
      </c>
      <c r="B283" s="8">
        <v>0</v>
      </c>
      <c r="C283" s="8">
        <v>0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0</v>
      </c>
      <c r="Q283" s="8">
        <v>0</v>
      </c>
      <c r="R283" s="8">
        <v>0</v>
      </c>
      <c r="S283" s="8">
        <v>0</v>
      </c>
      <c r="T283" s="8">
        <v>0</v>
      </c>
      <c r="U283" s="8">
        <v>0</v>
      </c>
      <c r="V283" s="8">
        <v>0</v>
      </c>
      <c r="W283" s="8">
        <v>0</v>
      </c>
      <c r="X283" s="8">
        <v>0</v>
      </c>
      <c r="Y283" s="8">
        <v>0</v>
      </c>
      <c r="Z283" s="8">
        <v>0</v>
      </c>
      <c r="AA283" s="8">
        <v>0</v>
      </c>
      <c r="AB283" s="8">
        <v>0</v>
      </c>
      <c r="AC283" s="8">
        <v>0</v>
      </c>
      <c r="AD283" s="8">
        <v>0</v>
      </c>
      <c r="AE283" s="8">
        <v>0</v>
      </c>
      <c r="AF283" s="8">
        <f>$H$232</f>
        <v>2.0258695337903372E-2</v>
      </c>
      <c r="AG283" s="8">
        <f>$H$230/2</f>
        <v>1.3020833333333334E-2</v>
      </c>
      <c r="AH283" s="8">
        <f>-$H$235</f>
        <v>-4.0509357152374324E-2</v>
      </c>
      <c r="AI283" s="8">
        <v>0</v>
      </c>
      <c r="AJ283" s="8">
        <f>$H$232</f>
        <v>2.0258695337903372E-2</v>
      </c>
      <c r="AK283" s="8">
        <f>-$H$230/2</f>
        <v>-1.3020833333333334E-2</v>
      </c>
      <c r="AL283" s="8">
        <v>0</v>
      </c>
      <c r="AM283" s="8">
        <v>0</v>
      </c>
      <c r="AN283" s="8">
        <v>0</v>
      </c>
      <c r="AO283" s="8">
        <v>0</v>
      </c>
      <c r="AP283" s="8">
        <v>0</v>
      </c>
      <c r="AQ283" s="8">
        <v>0</v>
      </c>
      <c r="AR283" s="8">
        <v>0</v>
      </c>
      <c r="AS283" s="8">
        <v>0</v>
      </c>
      <c r="AT283" s="8">
        <v>0</v>
      </c>
      <c r="AU283" s="8">
        <v>0</v>
      </c>
      <c r="AV283" s="8">
        <v>0</v>
      </c>
      <c r="AW283" s="8">
        <v>0</v>
      </c>
      <c r="AX283" s="8">
        <v>0</v>
      </c>
      <c r="AY283" s="8">
        <v>0</v>
      </c>
      <c r="AZ283" s="8">
        <v>0</v>
      </c>
      <c r="BA283" s="8">
        <v>0</v>
      </c>
      <c r="BB283" s="8">
        <v>0</v>
      </c>
      <c r="BC283" s="8">
        <v>0</v>
      </c>
      <c r="BD283" s="8">
        <v>0</v>
      </c>
      <c r="BE283" s="8">
        <v>0</v>
      </c>
      <c r="BF283" s="8">
        <v>0</v>
      </c>
      <c r="BG283" s="8">
        <v>0</v>
      </c>
      <c r="BH283" s="8">
        <v>0</v>
      </c>
      <c r="BI283" s="8">
        <v>0</v>
      </c>
      <c r="BJ283" s="8">
        <v>0</v>
      </c>
      <c r="BK283" s="8">
        <v>0</v>
      </c>
      <c r="BL283" s="8">
        <v>0</v>
      </c>
      <c r="BM283" s="8">
        <v>0</v>
      </c>
      <c r="BN283" s="8">
        <v>0</v>
      </c>
      <c r="BO283" s="8">
        <v>0</v>
      </c>
      <c r="BP283" s="8">
        <v>0</v>
      </c>
      <c r="BQ283" s="8">
        <v>0</v>
      </c>
      <c r="BR283" s="8">
        <v>0</v>
      </c>
      <c r="BS283" s="8">
        <v>0</v>
      </c>
    </row>
    <row r="284" spans="1:71" x14ac:dyDescent="0.25">
      <c r="A284" s="3" t="s">
        <v>51</v>
      </c>
      <c r="B284" s="8">
        <v>0</v>
      </c>
      <c r="C284" s="8">
        <v>0</v>
      </c>
      <c r="D284" s="8">
        <v>0</v>
      </c>
      <c r="E284" s="8">
        <v>0</v>
      </c>
      <c r="F284" s="8">
        <v>0</v>
      </c>
      <c r="G284" s="8">
        <v>0</v>
      </c>
      <c r="H284" s="8">
        <v>0</v>
      </c>
      <c r="I284" s="8">
        <v>0</v>
      </c>
      <c r="J284" s="8">
        <v>0</v>
      </c>
      <c r="K284" s="8">
        <v>0</v>
      </c>
      <c r="L284" s="8">
        <v>0</v>
      </c>
      <c r="M284" s="8">
        <v>0</v>
      </c>
      <c r="N284" s="8">
        <v>0</v>
      </c>
      <c r="O284" s="8">
        <v>0</v>
      </c>
      <c r="P284" s="8">
        <v>0</v>
      </c>
      <c r="Q284" s="8">
        <v>0</v>
      </c>
      <c r="R284" s="8">
        <v>0</v>
      </c>
      <c r="S284" s="8">
        <v>0</v>
      </c>
      <c r="T284" s="8">
        <v>0</v>
      </c>
      <c r="U284" s="8">
        <v>0</v>
      </c>
      <c r="V284" s="8">
        <v>0</v>
      </c>
      <c r="W284" s="8">
        <v>0</v>
      </c>
      <c r="X284" s="8">
        <v>0</v>
      </c>
      <c r="Y284" s="8">
        <v>0</v>
      </c>
      <c r="Z284" s="8">
        <v>0</v>
      </c>
      <c r="AA284" s="8">
        <v>0</v>
      </c>
      <c r="AB284" s="8">
        <v>0</v>
      </c>
      <c r="AC284" s="8">
        <v>0</v>
      </c>
      <c r="AD284" s="8">
        <v>0</v>
      </c>
      <c r="AE284" s="8">
        <v>0</v>
      </c>
      <c r="AF284" s="8">
        <f>-$H$230/2</f>
        <v>-1.3020833333333334E-2</v>
      </c>
      <c r="AG284" s="8">
        <v>1</v>
      </c>
      <c r="AH284" s="8">
        <v>0</v>
      </c>
      <c r="AI284" s="8">
        <f>-$H$238</f>
        <v>-2.0251983948630152</v>
      </c>
      <c r="AJ284" s="8">
        <f>$H$230/2</f>
        <v>1.3020833333333334E-2</v>
      </c>
      <c r="AK284" s="8">
        <v>1</v>
      </c>
      <c r="AL284" s="8">
        <v>0</v>
      </c>
      <c r="AM284" s="8">
        <v>0</v>
      </c>
      <c r="AN284" s="8">
        <v>0</v>
      </c>
      <c r="AO284" s="8">
        <v>0</v>
      </c>
      <c r="AP284" s="8">
        <v>0</v>
      </c>
      <c r="AQ284" s="8">
        <v>0</v>
      </c>
      <c r="AR284" s="8">
        <v>0</v>
      </c>
      <c r="AS284" s="8">
        <v>0</v>
      </c>
      <c r="AT284" s="8">
        <v>0</v>
      </c>
      <c r="AU284" s="8">
        <v>0</v>
      </c>
      <c r="AV284" s="8">
        <v>0</v>
      </c>
      <c r="AW284" s="8">
        <v>0</v>
      </c>
      <c r="AX284" s="8">
        <v>0</v>
      </c>
      <c r="AY284" s="8">
        <v>0</v>
      </c>
      <c r="AZ284" s="8">
        <v>0</v>
      </c>
      <c r="BA284" s="8">
        <v>0</v>
      </c>
      <c r="BB284" s="8">
        <v>0</v>
      </c>
      <c r="BC284" s="8">
        <v>0</v>
      </c>
      <c r="BD284" s="8">
        <v>0</v>
      </c>
      <c r="BE284" s="8">
        <v>0</v>
      </c>
      <c r="BF284" s="8">
        <v>0</v>
      </c>
      <c r="BG284" s="8">
        <v>0</v>
      </c>
      <c r="BH284" s="8">
        <v>0</v>
      </c>
      <c r="BI284" s="8">
        <v>0</v>
      </c>
      <c r="BJ284" s="8">
        <v>0</v>
      </c>
      <c r="BK284" s="8">
        <v>0</v>
      </c>
      <c r="BL284" s="8">
        <v>0</v>
      </c>
      <c r="BM284" s="8">
        <v>0</v>
      </c>
      <c r="BN284" s="8">
        <v>0</v>
      </c>
      <c r="BO284" s="8">
        <v>0</v>
      </c>
      <c r="BP284" s="8">
        <v>0</v>
      </c>
      <c r="BQ284" s="8">
        <v>0</v>
      </c>
      <c r="BR284" s="8">
        <v>0</v>
      </c>
      <c r="BS284" s="8">
        <v>0</v>
      </c>
    </row>
    <row r="285" spans="1:71" x14ac:dyDescent="0.25">
      <c r="A285" s="3" t="s">
        <v>52</v>
      </c>
      <c r="B285" s="8">
        <v>0</v>
      </c>
      <c r="C285" s="8">
        <v>0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8">
        <v>0</v>
      </c>
      <c r="Q285" s="8">
        <v>0</v>
      </c>
      <c r="R285" s="8">
        <v>0</v>
      </c>
      <c r="S285" s="8">
        <v>0</v>
      </c>
      <c r="T285" s="8">
        <v>0</v>
      </c>
      <c r="U285" s="8">
        <v>0</v>
      </c>
      <c r="V285" s="8">
        <v>0</v>
      </c>
      <c r="W285" s="8">
        <v>0</v>
      </c>
      <c r="X285" s="8">
        <v>0</v>
      </c>
      <c r="Y285" s="8">
        <v>0</v>
      </c>
      <c r="Z285" s="8">
        <v>0</v>
      </c>
      <c r="AA285" s="8">
        <v>0</v>
      </c>
      <c r="AB285" s="8">
        <v>0</v>
      </c>
      <c r="AC285" s="8">
        <v>0</v>
      </c>
      <c r="AD285" s="8">
        <v>0</v>
      </c>
      <c r="AE285" s="8">
        <v>0</v>
      </c>
      <c r="AF285" s="8">
        <v>0</v>
      </c>
      <c r="AG285" s="8">
        <v>0</v>
      </c>
      <c r="AH285" s="8">
        <f>$H$232</f>
        <v>2.0258695337903372E-2</v>
      </c>
      <c r="AI285" s="8">
        <f>$H$230/2</f>
        <v>1.3020833333333334E-2</v>
      </c>
      <c r="AJ285" s="8">
        <f>-$H$235</f>
        <v>-4.0509357152374324E-2</v>
      </c>
      <c r="AK285" s="8">
        <v>0</v>
      </c>
      <c r="AL285" s="8">
        <f>$H$232</f>
        <v>2.0258695337903372E-2</v>
      </c>
      <c r="AM285" s="8">
        <f>-$H$230/2</f>
        <v>-1.3020833333333334E-2</v>
      </c>
      <c r="AN285" s="8">
        <v>0</v>
      </c>
      <c r="AO285" s="8">
        <v>0</v>
      </c>
      <c r="AP285" s="8">
        <v>0</v>
      </c>
      <c r="AQ285" s="8">
        <v>0</v>
      </c>
      <c r="AR285" s="8">
        <v>0</v>
      </c>
      <c r="AS285" s="8">
        <v>0</v>
      </c>
      <c r="AT285" s="8">
        <v>0</v>
      </c>
      <c r="AU285" s="8">
        <v>0</v>
      </c>
      <c r="AV285" s="8">
        <v>0</v>
      </c>
      <c r="AW285" s="8">
        <v>0</v>
      </c>
      <c r="AX285" s="8">
        <v>0</v>
      </c>
      <c r="AY285" s="8">
        <v>0</v>
      </c>
      <c r="AZ285" s="8">
        <v>0</v>
      </c>
      <c r="BA285" s="8">
        <v>0</v>
      </c>
      <c r="BB285" s="8">
        <v>0</v>
      </c>
      <c r="BC285" s="8">
        <v>0</v>
      </c>
      <c r="BD285" s="8">
        <v>0</v>
      </c>
      <c r="BE285" s="8">
        <v>0</v>
      </c>
      <c r="BF285" s="8">
        <v>0</v>
      </c>
      <c r="BG285" s="8">
        <v>0</v>
      </c>
      <c r="BH285" s="8">
        <v>0</v>
      </c>
      <c r="BI285" s="8">
        <v>0</v>
      </c>
      <c r="BJ285" s="8">
        <v>0</v>
      </c>
      <c r="BK285" s="8">
        <v>0</v>
      </c>
      <c r="BL285" s="8">
        <v>0</v>
      </c>
      <c r="BM285" s="8">
        <v>0</v>
      </c>
      <c r="BN285" s="8">
        <v>0</v>
      </c>
      <c r="BO285" s="8">
        <v>0</v>
      </c>
      <c r="BP285" s="8">
        <v>0</v>
      </c>
      <c r="BQ285" s="8">
        <v>0</v>
      </c>
      <c r="BR285" s="8">
        <v>0</v>
      </c>
      <c r="BS285" s="8">
        <v>0</v>
      </c>
    </row>
    <row r="286" spans="1:71" x14ac:dyDescent="0.25">
      <c r="A286" s="3" t="s">
        <v>53</v>
      </c>
      <c r="B286" s="8">
        <v>0</v>
      </c>
      <c r="C286" s="8">
        <v>0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0</v>
      </c>
      <c r="P286" s="8">
        <v>0</v>
      </c>
      <c r="Q286" s="8">
        <v>0</v>
      </c>
      <c r="R286" s="8">
        <v>0</v>
      </c>
      <c r="S286" s="8">
        <v>0</v>
      </c>
      <c r="T286" s="8">
        <v>0</v>
      </c>
      <c r="U286" s="8">
        <v>0</v>
      </c>
      <c r="V286" s="8">
        <v>0</v>
      </c>
      <c r="W286" s="8">
        <v>0</v>
      </c>
      <c r="X286" s="8">
        <v>0</v>
      </c>
      <c r="Y286" s="8">
        <v>0</v>
      </c>
      <c r="Z286" s="8">
        <v>0</v>
      </c>
      <c r="AA286" s="8">
        <v>0</v>
      </c>
      <c r="AB286" s="8">
        <v>0</v>
      </c>
      <c r="AC286" s="8">
        <v>0</v>
      </c>
      <c r="AD286" s="8">
        <v>0</v>
      </c>
      <c r="AE286" s="8">
        <v>0</v>
      </c>
      <c r="AF286" s="8">
        <v>0</v>
      </c>
      <c r="AG286" s="8">
        <v>0</v>
      </c>
      <c r="AH286" s="8">
        <f>-$H$230/2</f>
        <v>-1.3020833333333334E-2</v>
      </c>
      <c r="AI286" s="8">
        <v>1</v>
      </c>
      <c r="AJ286" s="8">
        <v>0</v>
      </c>
      <c r="AK286" s="8">
        <f>-$H$238</f>
        <v>-2.0251983948630152</v>
      </c>
      <c r="AL286" s="8">
        <f>$H$230/2</f>
        <v>1.3020833333333334E-2</v>
      </c>
      <c r="AM286" s="8">
        <v>1</v>
      </c>
      <c r="AN286" s="8">
        <v>0</v>
      </c>
      <c r="AO286" s="8">
        <v>0</v>
      </c>
      <c r="AP286" s="8">
        <v>0</v>
      </c>
      <c r="AQ286" s="8">
        <v>0</v>
      </c>
      <c r="AR286" s="8">
        <v>0</v>
      </c>
      <c r="AS286" s="8">
        <v>0</v>
      </c>
      <c r="AT286" s="8">
        <v>0</v>
      </c>
      <c r="AU286" s="8">
        <v>0</v>
      </c>
      <c r="AV286" s="8">
        <v>0</v>
      </c>
      <c r="AW286" s="8">
        <v>0</v>
      </c>
      <c r="AX286" s="8">
        <v>0</v>
      </c>
      <c r="AY286" s="8">
        <v>0</v>
      </c>
      <c r="AZ286" s="8">
        <v>0</v>
      </c>
      <c r="BA286" s="8">
        <v>0</v>
      </c>
      <c r="BB286" s="8">
        <v>0</v>
      </c>
      <c r="BC286" s="8">
        <v>0</v>
      </c>
      <c r="BD286" s="8">
        <v>0</v>
      </c>
      <c r="BE286" s="8">
        <v>0</v>
      </c>
      <c r="BF286" s="8">
        <v>0</v>
      </c>
      <c r="BG286" s="8">
        <v>0</v>
      </c>
      <c r="BH286" s="8">
        <v>0</v>
      </c>
      <c r="BI286" s="8">
        <v>0</v>
      </c>
      <c r="BJ286" s="8">
        <v>0</v>
      </c>
      <c r="BK286" s="8">
        <v>0</v>
      </c>
      <c r="BL286" s="8">
        <v>0</v>
      </c>
      <c r="BM286" s="8">
        <v>0</v>
      </c>
      <c r="BN286" s="8">
        <v>0</v>
      </c>
      <c r="BO286" s="8">
        <v>0</v>
      </c>
      <c r="BP286" s="8">
        <v>0</v>
      </c>
      <c r="BQ286" s="8">
        <v>0</v>
      </c>
      <c r="BR286" s="8">
        <v>0</v>
      </c>
      <c r="BS286" s="8">
        <v>0</v>
      </c>
    </row>
    <row r="287" spans="1:71" x14ac:dyDescent="0.25">
      <c r="A287" s="3" t="s">
        <v>60</v>
      </c>
      <c r="B287" s="8">
        <v>0</v>
      </c>
      <c r="C287" s="8">
        <v>0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  <c r="O287" s="8">
        <v>0</v>
      </c>
      <c r="P287" s="8">
        <v>0</v>
      </c>
      <c r="Q287" s="8">
        <v>0</v>
      </c>
      <c r="R287" s="8">
        <v>0</v>
      </c>
      <c r="S287" s="8">
        <v>0</v>
      </c>
      <c r="T287" s="8">
        <v>0</v>
      </c>
      <c r="U287" s="8">
        <v>0</v>
      </c>
      <c r="V287" s="8">
        <v>0</v>
      </c>
      <c r="W287" s="8">
        <v>0</v>
      </c>
      <c r="X287" s="8">
        <v>0</v>
      </c>
      <c r="Y287" s="8">
        <v>0</v>
      </c>
      <c r="Z287" s="8">
        <v>0</v>
      </c>
      <c r="AA287" s="8">
        <v>0</v>
      </c>
      <c r="AB287" s="8">
        <v>0</v>
      </c>
      <c r="AC287" s="8">
        <v>0</v>
      </c>
      <c r="AD287" s="8">
        <v>0</v>
      </c>
      <c r="AE287" s="8">
        <v>0</v>
      </c>
      <c r="AF287" s="8">
        <v>0</v>
      </c>
      <c r="AG287" s="8">
        <v>0</v>
      </c>
      <c r="AH287" s="8">
        <v>0</v>
      </c>
      <c r="AI287" s="8">
        <v>0</v>
      </c>
      <c r="AJ287" s="8">
        <f>$H$232</f>
        <v>2.0258695337903372E-2</v>
      </c>
      <c r="AK287" s="8">
        <f>$H$230/2</f>
        <v>1.3020833333333334E-2</v>
      </c>
      <c r="AL287" s="8">
        <f>-$H$235</f>
        <v>-4.0509357152374324E-2</v>
      </c>
      <c r="AM287" s="8">
        <v>0</v>
      </c>
      <c r="AN287" s="8">
        <f>$H$232</f>
        <v>2.0258695337903372E-2</v>
      </c>
      <c r="AO287" s="8">
        <f>-$H$230/2</f>
        <v>-1.3020833333333334E-2</v>
      </c>
      <c r="AP287" s="8">
        <v>0</v>
      </c>
      <c r="AQ287" s="8">
        <v>0</v>
      </c>
      <c r="AR287" s="8">
        <v>0</v>
      </c>
      <c r="AS287" s="8">
        <v>0</v>
      </c>
      <c r="AT287" s="8">
        <v>0</v>
      </c>
      <c r="AU287" s="8">
        <v>0</v>
      </c>
      <c r="AV287" s="8">
        <v>0</v>
      </c>
      <c r="AW287" s="8">
        <v>0</v>
      </c>
      <c r="AX287" s="8">
        <v>0</v>
      </c>
      <c r="AY287" s="8">
        <v>0</v>
      </c>
      <c r="AZ287" s="8">
        <v>0</v>
      </c>
      <c r="BA287" s="8">
        <v>0</v>
      </c>
      <c r="BB287" s="8">
        <v>0</v>
      </c>
      <c r="BC287" s="8">
        <v>0</v>
      </c>
      <c r="BD287" s="8">
        <v>0</v>
      </c>
      <c r="BE287" s="8">
        <v>0</v>
      </c>
      <c r="BF287" s="8">
        <v>0</v>
      </c>
      <c r="BG287" s="8">
        <v>0</v>
      </c>
      <c r="BH287" s="8">
        <v>0</v>
      </c>
      <c r="BI287" s="8">
        <v>0</v>
      </c>
      <c r="BJ287" s="8">
        <v>0</v>
      </c>
      <c r="BK287" s="8">
        <v>0</v>
      </c>
      <c r="BL287" s="8">
        <v>0</v>
      </c>
      <c r="BM287" s="8">
        <v>0</v>
      </c>
      <c r="BN287" s="8">
        <v>0</v>
      </c>
      <c r="BO287" s="8">
        <v>0</v>
      </c>
      <c r="BP287" s="8">
        <v>0</v>
      </c>
      <c r="BQ287" s="8">
        <v>0</v>
      </c>
      <c r="BR287" s="8">
        <v>0</v>
      </c>
      <c r="BS287" s="8">
        <v>0</v>
      </c>
    </row>
    <row r="288" spans="1:71" x14ac:dyDescent="0.25">
      <c r="A288" s="3" t="s">
        <v>61</v>
      </c>
      <c r="B288" s="8">
        <v>0</v>
      </c>
      <c r="C288" s="8">
        <v>0</v>
      </c>
      <c r="D288" s="8">
        <v>0</v>
      </c>
      <c r="E288" s="8">
        <v>0</v>
      </c>
      <c r="F288" s="8">
        <v>0</v>
      </c>
      <c r="G288" s="8">
        <v>0</v>
      </c>
      <c r="H288" s="8"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  <c r="N288" s="8">
        <v>0</v>
      </c>
      <c r="O288" s="8">
        <v>0</v>
      </c>
      <c r="P288" s="8">
        <v>0</v>
      </c>
      <c r="Q288" s="8">
        <v>0</v>
      </c>
      <c r="R288" s="8">
        <v>0</v>
      </c>
      <c r="S288" s="8">
        <v>0</v>
      </c>
      <c r="T288" s="8">
        <v>0</v>
      </c>
      <c r="U288" s="8">
        <v>0</v>
      </c>
      <c r="V288" s="8">
        <v>0</v>
      </c>
      <c r="W288" s="8">
        <v>0</v>
      </c>
      <c r="X288" s="8">
        <v>0</v>
      </c>
      <c r="Y288" s="8">
        <v>0</v>
      </c>
      <c r="Z288" s="8">
        <v>0</v>
      </c>
      <c r="AA288" s="8">
        <v>0</v>
      </c>
      <c r="AB288" s="8">
        <v>0</v>
      </c>
      <c r="AC288" s="8">
        <v>0</v>
      </c>
      <c r="AD288" s="8">
        <v>0</v>
      </c>
      <c r="AE288" s="8">
        <v>0</v>
      </c>
      <c r="AF288" s="8">
        <v>0</v>
      </c>
      <c r="AG288" s="8">
        <v>0</v>
      </c>
      <c r="AH288" s="8">
        <v>0</v>
      </c>
      <c r="AI288" s="8">
        <v>0</v>
      </c>
      <c r="AJ288" s="8">
        <f>-$H$230/2</f>
        <v>-1.3020833333333334E-2</v>
      </c>
      <c r="AK288" s="8">
        <v>1</v>
      </c>
      <c r="AL288" s="8">
        <v>0</v>
      </c>
      <c r="AM288" s="8">
        <f>-$H$238</f>
        <v>-2.0251983948630152</v>
      </c>
      <c r="AN288" s="8">
        <f>$H$230/2</f>
        <v>1.3020833333333334E-2</v>
      </c>
      <c r="AO288" s="8">
        <v>1</v>
      </c>
      <c r="AP288" s="8">
        <v>0</v>
      </c>
      <c r="AQ288" s="8">
        <v>0</v>
      </c>
      <c r="AR288" s="8">
        <v>0</v>
      </c>
      <c r="AS288" s="8">
        <v>0</v>
      </c>
      <c r="AT288" s="8">
        <v>0</v>
      </c>
      <c r="AU288" s="8">
        <v>0</v>
      </c>
      <c r="AV288" s="8">
        <v>0</v>
      </c>
      <c r="AW288" s="8">
        <v>0</v>
      </c>
      <c r="AX288" s="8">
        <v>0</v>
      </c>
      <c r="AY288" s="8">
        <v>0</v>
      </c>
      <c r="AZ288" s="8">
        <v>0</v>
      </c>
      <c r="BA288" s="8">
        <v>0</v>
      </c>
      <c r="BB288" s="8">
        <v>0</v>
      </c>
      <c r="BC288" s="8">
        <v>0</v>
      </c>
      <c r="BD288" s="8">
        <v>0</v>
      </c>
      <c r="BE288" s="8">
        <v>0</v>
      </c>
      <c r="BF288" s="8">
        <v>0</v>
      </c>
      <c r="BG288" s="8">
        <v>0</v>
      </c>
      <c r="BH288" s="8">
        <v>0</v>
      </c>
      <c r="BI288" s="8">
        <v>0</v>
      </c>
      <c r="BJ288" s="8">
        <v>0</v>
      </c>
      <c r="BK288" s="8">
        <v>0</v>
      </c>
      <c r="BL288" s="8">
        <v>0</v>
      </c>
      <c r="BM288" s="8">
        <v>0</v>
      </c>
      <c r="BN288" s="8">
        <v>0</v>
      </c>
      <c r="BO288" s="8">
        <v>0</v>
      </c>
      <c r="BP288" s="8">
        <v>0</v>
      </c>
      <c r="BQ288" s="8">
        <v>0</v>
      </c>
      <c r="BR288" s="8">
        <v>0</v>
      </c>
      <c r="BS288" s="8">
        <v>0</v>
      </c>
    </row>
    <row r="289" spans="1:71" x14ac:dyDescent="0.25">
      <c r="A289" s="3" t="s">
        <v>62</v>
      </c>
      <c r="B289" s="8">
        <v>0</v>
      </c>
      <c r="C289" s="8">
        <v>0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  <c r="O289" s="8">
        <v>0</v>
      </c>
      <c r="P289" s="8">
        <v>0</v>
      </c>
      <c r="Q289" s="8">
        <v>0</v>
      </c>
      <c r="R289" s="8">
        <v>0</v>
      </c>
      <c r="S289" s="8">
        <v>0</v>
      </c>
      <c r="T289" s="8">
        <v>0</v>
      </c>
      <c r="U289" s="8">
        <v>0</v>
      </c>
      <c r="V289" s="8">
        <v>0</v>
      </c>
      <c r="W289" s="8">
        <v>0</v>
      </c>
      <c r="X289" s="8">
        <v>0</v>
      </c>
      <c r="Y289" s="8">
        <v>0</v>
      </c>
      <c r="Z289" s="8">
        <v>0</v>
      </c>
      <c r="AA289" s="8">
        <v>0</v>
      </c>
      <c r="AB289" s="8">
        <v>0</v>
      </c>
      <c r="AC289" s="8">
        <v>0</v>
      </c>
      <c r="AD289" s="8">
        <v>0</v>
      </c>
      <c r="AE289" s="8">
        <v>0</v>
      </c>
      <c r="AF289" s="8">
        <v>0</v>
      </c>
      <c r="AG289" s="8">
        <v>0</v>
      </c>
      <c r="AH289" s="8">
        <v>0</v>
      </c>
      <c r="AI289" s="8">
        <v>0</v>
      </c>
      <c r="AJ289" s="8">
        <v>0</v>
      </c>
      <c r="AK289" s="8">
        <v>0</v>
      </c>
      <c r="AL289" s="8">
        <f>$H$232</f>
        <v>2.0258695337903372E-2</v>
      </c>
      <c r="AM289" s="8">
        <f>$H$230/2</f>
        <v>1.3020833333333334E-2</v>
      </c>
      <c r="AN289" s="8">
        <f>-$H$235</f>
        <v>-4.0509357152374324E-2</v>
      </c>
      <c r="AO289" s="8">
        <v>0</v>
      </c>
      <c r="AP289" s="8">
        <f>$H$232</f>
        <v>2.0258695337903372E-2</v>
      </c>
      <c r="AQ289" s="8">
        <f>-$H$230/2</f>
        <v>-1.3020833333333334E-2</v>
      </c>
      <c r="AR289" s="8">
        <v>0</v>
      </c>
      <c r="AS289" s="8">
        <v>0</v>
      </c>
      <c r="AT289" s="8">
        <v>0</v>
      </c>
      <c r="AU289" s="8">
        <v>0</v>
      </c>
      <c r="AV289" s="8">
        <v>0</v>
      </c>
      <c r="AW289" s="8">
        <v>0</v>
      </c>
      <c r="AX289" s="8">
        <v>0</v>
      </c>
      <c r="AY289" s="8">
        <v>0</v>
      </c>
      <c r="AZ289" s="8">
        <v>0</v>
      </c>
      <c r="BA289" s="8">
        <v>0</v>
      </c>
      <c r="BB289" s="8">
        <v>0</v>
      </c>
      <c r="BC289" s="8">
        <v>0</v>
      </c>
      <c r="BD289" s="8">
        <v>0</v>
      </c>
      <c r="BE289" s="8">
        <v>0</v>
      </c>
      <c r="BF289" s="8">
        <v>0</v>
      </c>
      <c r="BG289" s="8">
        <v>0</v>
      </c>
      <c r="BH289" s="8">
        <v>0</v>
      </c>
      <c r="BI289" s="8">
        <v>0</v>
      </c>
      <c r="BJ289" s="8">
        <v>0</v>
      </c>
      <c r="BK289" s="8">
        <v>0</v>
      </c>
      <c r="BL289" s="8">
        <v>0</v>
      </c>
      <c r="BM289" s="8">
        <v>0</v>
      </c>
      <c r="BN289" s="8">
        <v>0</v>
      </c>
      <c r="BO289" s="8">
        <v>0</v>
      </c>
      <c r="BP289" s="8">
        <v>0</v>
      </c>
      <c r="BQ289" s="8">
        <v>0</v>
      </c>
      <c r="BR289" s="8">
        <v>0</v>
      </c>
      <c r="BS289" s="8">
        <v>0</v>
      </c>
    </row>
    <row r="290" spans="1:71" x14ac:dyDescent="0.25">
      <c r="A290" s="3" t="s">
        <v>63</v>
      </c>
      <c r="B290" s="8">
        <v>0</v>
      </c>
      <c r="C290" s="8">
        <v>0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0</v>
      </c>
      <c r="P290" s="8">
        <v>0</v>
      </c>
      <c r="Q290" s="8">
        <v>0</v>
      </c>
      <c r="R290" s="8">
        <v>0</v>
      </c>
      <c r="S290" s="8">
        <v>0</v>
      </c>
      <c r="T290" s="8">
        <v>0</v>
      </c>
      <c r="U290" s="8">
        <v>0</v>
      </c>
      <c r="V290" s="8">
        <v>0</v>
      </c>
      <c r="W290" s="8">
        <v>0</v>
      </c>
      <c r="X290" s="8">
        <v>0</v>
      </c>
      <c r="Y290" s="8">
        <v>0</v>
      </c>
      <c r="Z290" s="8">
        <v>0</v>
      </c>
      <c r="AA290" s="8">
        <v>0</v>
      </c>
      <c r="AB290" s="8">
        <v>0</v>
      </c>
      <c r="AC290" s="8">
        <v>0</v>
      </c>
      <c r="AD290" s="8">
        <v>0</v>
      </c>
      <c r="AE290" s="8">
        <v>0</v>
      </c>
      <c r="AF290" s="8">
        <v>0</v>
      </c>
      <c r="AG290" s="8">
        <v>0</v>
      </c>
      <c r="AH290" s="8">
        <v>0</v>
      </c>
      <c r="AI290" s="8">
        <v>0</v>
      </c>
      <c r="AJ290" s="8">
        <v>0</v>
      </c>
      <c r="AK290" s="8">
        <v>0</v>
      </c>
      <c r="AL290" s="8">
        <f>-$H$230/2</f>
        <v>-1.3020833333333334E-2</v>
      </c>
      <c r="AM290" s="8">
        <v>1</v>
      </c>
      <c r="AN290" s="8">
        <v>0</v>
      </c>
      <c r="AO290" s="8">
        <f>-$H$238</f>
        <v>-2.0251983948630152</v>
      </c>
      <c r="AP290" s="8">
        <f>$H$230/2</f>
        <v>1.3020833333333334E-2</v>
      </c>
      <c r="AQ290" s="8">
        <v>1</v>
      </c>
      <c r="AR290" s="8">
        <v>0</v>
      </c>
      <c r="AS290" s="8">
        <v>0</v>
      </c>
      <c r="AT290" s="8">
        <v>0</v>
      </c>
      <c r="AU290" s="8">
        <v>0</v>
      </c>
      <c r="AV290" s="8">
        <v>0</v>
      </c>
      <c r="AW290" s="8">
        <v>0</v>
      </c>
      <c r="AX290" s="8">
        <v>0</v>
      </c>
      <c r="AY290" s="8">
        <v>0</v>
      </c>
      <c r="AZ290" s="8">
        <v>0</v>
      </c>
      <c r="BA290" s="8">
        <v>0</v>
      </c>
      <c r="BB290" s="8">
        <v>0</v>
      </c>
      <c r="BC290" s="8">
        <v>0</v>
      </c>
      <c r="BD290" s="8">
        <v>0</v>
      </c>
      <c r="BE290" s="8">
        <v>0</v>
      </c>
      <c r="BF290" s="8">
        <v>0</v>
      </c>
      <c r="BG290" s="8">
        <v>0</v>
      </c>
      <c r="BH290" s="8">
        <v>0</v>
      </c>
      <c r="BI290" s="8">
        <v>0</v>
      </c>
      <c r="BJ290" s="8">
        <v>0</v>
      </c>
      <c r="BK290" s="8">
        <v>0</v>
      </c>
      <c r="BL290" s="8">
        <v>0</v>
      </c>
      <c r="BM290" s="8">
        <v>0</v>
      </c>
      <c r="BN290" s="8">
        <v>0</v>
      </c>
      <c r="BO290" s="8">
        <v>0</v>
      </c>
      <c r="BP290" s="8">
        <v>0</v>
      </c>
      <c r="BQ290" s="8">
        <v>0</v>
      </c>
      <c r="BR290" s="8">
        <v>0</v>
      </c>
      <c r="BS290" s="8">
        <v>0</v>
      </c>
    </row>
    <row r="291" spans="1:71" x14ac:dyDescent="0.25">
      <c r="A291" s="3" t="s">
        <v>64</v>
      </c>
      <c r="B291" s="8">
        <v>0</v>
      </c>
      <c r="C291" s="8">
        <v>0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8">
        <v>0</v>
      </c>
      <c r="T291" s="8">
        <v>0</v>
      </c>
      <c r="U291" s="8">
        <v>0</v>
      </c>
      <c r="V291" s="8">
        <v>0</v>
      </c>
      <c r="W291" s="8">
        <v>0</v>
      </c>
      <c r="X291" s="8">
        <v>0</v>
      </c>
      <c r="Y291" s="8">
        <v>0</v>
      </c>
      <c r="Z291" s="8">
        <v>0</v>
      </c>
      <c r="AA291" s="8">
        <v>0</v>
      </c>
      <c r="AB291" s="8">
        <v>0</v>
      </c>
      <c r="AC291" s="8">
        <v>0</v>
      </c>
      <c r="AD291" s="8">
        <v>0</v>
      </c>
      <c r="AE291" s="8">
        <v>0</v>
      </c>
      <c r="AF291" s="8">
        <v>0</v>
      </c>
      <c r="AG291" s="8">
        <v>0</v>
      </c>
      <c r="AH291" s="8">
        <v>0</v>
      </c>
      <c r="AI291" s="8">
        <v>0</v>
      </c>
      <c r="AJ291" s="8">
        <v>0</v>
      </c>
      <c r="AK291" s="8">
        <v>0</v>
      </c>
      <c r="AL291" s="8">
        <v>0</v>
      </c>
      <c r="AM291" s="8">
        <v>0</v>
      </c>
      <c r="AN291" s="8">
        <f>$H$232</f>
        <v>2.0258695337903372E-2</v>
      </c>
      <c r="AO291" s="8">
        <f>$H$230/2</f>
        <v>1.3020833333333334E-2</v>
      </c>
      <c r="AP291" s="8">
        <f>-$H$235</f>
        <v>-4.0509357152374324E-2</v>
      </c>
      <c r="AQ291" s="8">
        <v>0</v>
      </c>
      <c r="AR291" s="8">
        <f>$H$232</f>
        <v>2.0258695337903372E-2</v>
      </c>
      <c r="AS291" s="8">
        <f>-$H$230/2</f>
        <v>-1.3020833333333334E-2</v>
      </c>
      <c r="AT291" s="8">
        <v>0</v>
      </c>
      <c r="AU291" s="8">
        <v>0</v>
      </c>
      <c r="AV291" s="8">
        <v>0</v>
      </c>
      <c r="AW291" s="8">
        <v>0</v>
      </c>
      <c r="AX291" s="8">
        <v>0</v>
      </c>
      <c r="AY291" s="8">
        <v>0</v>
      </c>
      <c r="AZ291" s="8">
        <v>0</v>
      </c>
      <c r="BA291" s="8">
        <v>0</v>
      </c>
      <c r="BB291" s="8">
        <v>0</v>
      </c>
      <c r="BC291" s="8">
        <v>0</v>
      </c>
      <c r="BD291" s="8">
        <v>0</v>
      </c>
      <c r="BE291" s="8">
        <v>0</v>
      </c>
      <c r="BF291" s="8">
        <v>0</v>
      </c>
      <c r="BG291" s="8">
        <v>0</v>
      </c>
      <c r="BH291" s="8">
        <v>0</v>
      </c>
      <c r="BI291" s="8">
        <v>0</v>
      </c>
      <c r="BJ291" s="8">
        <v>0</v>
      </c>
      <c r="BK291" s="8">
        <v>0</v>
      </c>
      <c r="BL291" s="8">
        <v>0</v>
      </c>
      <c r="BM291" s="8">
        <v>0</v>
      </c>
      <c r="BN291" s="8">
        <v>0</v>
      </c>
      <c r="BO291" s="8">
        <v>0</v>
      </c>
      <c r="BP291" s="8">
        <v>0</v>
      </c>
      <c r="BQ291" s="8">
        <v>0</v>
      </c>
      <c r="BR291" s="8">
        <v>0</v>
      </c>
      <c r="BS291" s="8">
        <v>0</v>
      </c>
    </row>
    <row r="292" spans="1:71" x14ac:dyDescent="0.25">
      <c r="A292" s="3" t="s">
        <v>65</v>
      </c>
      <c r="B292" s="8">
        <v>0</v>
      </c>
      <c r="C292" s="8">
        <v>0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  <c r="P292" s="8">
        <v>0</v>
      </c>
      <c r="Q292" s="8">
        <v>0</v>
      </c>
      <c r="R292" s="8">
        <v>0</v>
      </c>
      <c r="S292" s="8">
        <v>0</v>
      </c>
      <c r="T292" s="8">
        <v>0</v>
      </c>
      <c r="U292" s="8">
        <v>0</v>
      </c>
      <c r="V292" s="8">
        <v>0</v>
      </c>
      <c r="W292" s="8">
        <v>0</v>
      </c>
      <c r="X292" s="8">
        <v>0</v>
      </c>
      <c r="Y292" s="8">
        <v>0</v>
      </c>
      <c r="Z292" s="8">
        <v>0</v>
      </c>
      <c r="AA292" s="8">
        <v>0</v>
      </c>
      <c r="AB292" s="8">
        <v>0</v>
      </c>
      <c r="AC292" s="8">
        <v>0</v>
      </c>
      <c r="AD292" s="8">
        <v>0</v>
      </c>
      <c r="AE292" s="8">
        <v>0</v>
      </c>
      <c r="AF292" s="8">
        <v>0</v>
      </c>
      <c r="AG292" s="8">
        <v>0</v>
      </c>
      <c r="AH292" s="8">
        <v>0</v>
      </c>
      <c r="AI292" s="8">
        <v>0</v>
      </c>
      <c r="AJ292" s="8">
        <v>0</v>
      </c>
      <c r="AK292" s="8">
        <v>0</v>
      </c>
      <c r="AL292" s="8">
        <v>0</v>
      </c>
      <c r="AM292" s="8">
        <v>0</v>
      </c>
      <c r="AN292" s="8">
        <f>-$H$230/2</f>
        <v>-1.3020833333333334E-2</v>
      </c>
      <c r="AO292" s="8">
        <v>1</v>
      </c>
      <c r="AP292" s="8">
        <v>0</v>
      </c>
      <c r="AQ292" s="8">
        <f>-$H$238</f>
        <v>-2.0251983948630152</v>
      </c>
      <c r="AR292" s="8">
        <f>$H$230/2</f>
        <v>1.3020833333333334E-2</v>
      </c>
      <c r="AS292" s="8">
        <v>1</v>
      </c>
      <c r="AT292" s="8">
        <v>0</v>
      </c>
      <c r="AU292" s="8">
        <v>0</v>
      </c>
      <c r="AV292" s="8">
        <v>0</v>
      </c>
      <c r="AW292" s="8">
        <v>0</v>
      </c>
      <c r="AX292" s="8">
        <v>0</v>
      </c>
      <c r="AY292" s="8">
        <v>0</v>
      </c>
      <c r="AZ292" s="8">
        <v>0</v>
      </c>
      <c r="BA292" s="8">
        <v>0</v>
      </c>
      <c r="BB292" s="8">
        <v>0</v>
      </c>
      <c r="BC292" s="8">
        <v>0</v>
      </c>
      <c r="BD292" s="8">
        <v>0</v>
      </c>
      <c r="BE292" s="8">
        <v>0</v>
      </c>
      <c r="BF292" s="8">
        <v>0</v>
      </c>
      <c r="BG292" s="8">
        <v>0</v>
      </c>
      <c r="BH292" s="8">
        <v>0</v>
      </c>
      <c r="BI292" s="8">
        <v>0</v>
      </c>
      <c r="BJ292" s="8">
        <v>0</v>
      </c>
      <c r="BK292" s="8">
        <v>0</v>
      </c>
      <c r="BL292" s="8">
        <v>0</v>
      </c>
      <c r="BM292" s="8">
        <v>0</v>
      </c>
      <c r="BN292" s="8">
        <v>0</v>
      </c>
      <c r="BO292" s="8">
        <v>0</v>
      </c>
      <c r="BP292" s="8">
        <v>0</v>
      </c>
      <c r="BQ292" s="8">
        <v>0</v>
      </c>
      <c r="BR292" s="8">
        <v>0</v>
      </c>
      <c r="BS292" s="8">
        <v>0</v>
      </c>
    </row>
    <row r="293" spans="1:71" x14ac:dyDescent="0.25">
      <c r="A293" s="3" t="s">
        <v>66</v>
      </c>
      <c r="B293" s="8">
        <v>0</v>
      </c>
      <c r="C293" s="8">
        <v>0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v>0</v>
      </c>
      <c r="U293" s="8">
        <v>0</v>
      </c>
      <c r="V293" s="8">
        <v>0</v>
      </c>
      <c r="W293" s="8">
        <v>0</v>
      </c>
      <c r="X293" s="8">
        <v>0</v>
      </c>
      <c r="Y293" s="8">
        <v>0</v>
      </c>
      <c r="Z293" s="8">
        <v>0</v>
      </c>
      <c r="AA293" s="8">
        <v>0</v>
      </c>
      <c r="AB293" s="8">
        <v>0</v>
      </c>
      <c r="AC293" s="8">
        <v>0</v>
      </c>
      <c r="AD293" s="8">
        <v>0</v>
      </c>
      <c r="AE293" s="8">
        <v>0</v>
      </c>
      <c r="AF293" s="8">
        <v>0</v>
      </c>
      <c r="AG293" s="8">
        <v>0</v>
      </c>
      <c r="AH293" s="8">
        <v>0</v>
      </c>
      <c r="AI293" s="8">
        <v>0</v>
      </c>
      <c r="AJ293" s="8">
        <v>0</v>
      </c>
      <c r="AK293" s="8">
        <v>0</v>
      </c>
      <c r="AL293" s="8">
        <v>0</v>
      </c>
      <c r="AM293" s="8">
        <v>0</v>
      </c>
      <c r="AN293" s="8">
        <v>0</v>
      </c>
      <c r="AO293" s="8">
        <v>0</v>
      </c>
      <c r="AP293" s="8">
        <f>$H$232</f>
        <v>2.0258695337903372E-2</v>
      </c>
      <c r="AQ293" s="8">
        <f>$H$230/2</f>
        <v>1.3020833333333334E-2</v>
      </c>
      <c r="AR293" s="8">
        <f>-$H$235</f>
        <v>-4.0509357152374324E-2</v>
      </c>
      <c r="AS293" s="8">
        <v>0</v>
      </c>
      <c r="AT293" s="8">
        <f>$H$232</f>
        <v>2.0258695337903372E-2</v>
      </c>
      <c r="AU293" s="8">
        <f>-$H$230/2</f>
        <v>-1.3020833333333334E-2</v>
      </c>
      <c r="AV293" s="8">
        <v>0</v>
      </c>
      <c r="AW293" s="8">
        <v>0</v>
      </c>
      <c r="AX293" s="8">
        <v>0</v>
      </c>
      <c r="AY293" s="8">
        <v>0</v>
      </c>
      <c r="AZ293" s="8">
        <v>0</v>
      </c>
      <c r="BA293" s="8">
        <v>0</v>
      </c>
      <c r="BB293" s="8">
        <v>0</v>
      </c>
      <c r="BC293" s="8">
        <v>0</v>
      </c>
      <c r="BD293" s="8">
        <v>0</v>
      </c>
      <c r="BE293" s="8">
        <v>0</v>
      </c>
      <c r="BF293" s="8">
        <v>0</v>
      </c>
      <c r="BG293" s="8">
        <v>0</v>
      </c>
      <c r="BH293" s="8">
        <v>0</v>
      </c>
      <c r="BI293" s="8">
        <v>0</v>
      </c>
      <c r="BJ293" s="8">
        <v>0</v>
      </c>
      <c r="BK293" s="8">
        <v>0</v>
      </c>
      <c r="BL293" s="8">
        <v>0</v>
      </c>
      <c r="BM293" s="8">
        <v>0</v>
      </c>
      <c r="BN293" s="8">
        <v>0</v>
      </c>
      <c r="BO293" s="8">
        <v>0</v>
      </c>
      <c r="BP293" s="8">
        <v>0</v>
      </c>
      <c r="BQ293" s="8">
        <v>0</v>
      </c>
      <c r="BR293" s="8">
        <v>0</v>
      </c>
      <c r="BS293" s="8">
        <v>0</v>
      </c>
    </row>
    <row r="294" spans="1:71" x14ac:dyDescent="0.25">
      <c r="A294" s="3" t="s">
        <v>67</v>
      </c>
      <c r="B294" s="8">
        <v>0</v>
      </c>
      <c r="C294" s="8">
        <v>0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  <c r="N294" s="8">
        <v>0</v>
      </c>
      <c r="O294" s="8">
        <v>0</v>
      </c>
      <c r="P294" s="8">
        <v>0</v>
      </c>
      <c r="Q294" s="8">
        <v>0</v>
      </c>
      <c r="R294" s="8">
        <v>0</v>
      </c>
      <c r="S294" s="8">
        <v>0</v>
      </c>
      <c r="T294" s="8">
        <v>0</v>
      </c>
      <c r="U294" s="8">
        <v>0</v>
      </c>
      <c r="V294" s="8">
        <v>0</v>
      </c>
      <c r="W294" s="8">
        <v>0</v>
      </c>
      <c r="X294" s="8">
        <v>0</v>
      </c>
      <c r="Y294" s="8">
        <v>0</v>
      </c>
      <c r="Z294" s="8">
        <v>0</v>
      </c>
      <c r="AA294" s="8">
        <v>0</v>
      </c>
      <c r="AB294" s="8">
        <v>0</v>
      </c>
      <c r="AC294" s="8">
        <v>0</v>
      </c>
      <c r="AD294" s="8">
        <v>0</v>
      </c>
      <c r="AE294" s="8">
        <v>0</v>
      </c>
      <c r="AF294" s="8">
        <v>0</v>
      </c>
      <c r="AG294" s="8">
        <v>0</v>
      </c>
      <c r="AH294" s="8">
        <v>0</v>
      </c>
      <c r="AI294" s="8">
        <v>0</v>
      </c>
      <c r="AJ294" s="8">
        <v>0</v>
      </c>
      <c r="AK294" s="8">
        <v>0</v>
      </c>
      <c r="AL294" s="8">
        <v>0</v>
      </c>
      <c r="AM294" s="8">
        <v>0</v>
      </c>
      <c r="AN294" s="8">
        <v>0</v>
      </c>
      <c r="AO294" s="8">
        <v>0</v>
      </c>
      <c r="AP294" s="8">
        <f>-$H$230/2</f>
        <v>-1.3020833333333334E-2</v>
      </c>
      <c r="AQ294" s="8">
        <v>1</v>
      </c>
      <c r="AR294" s="8">
        <v>0</v>
      </c>
      <c r="AS294" s="8">
        <f>-$H$238</f>
        <v>-2.0251983948630152</v>
      </c>
      <c r="AT294" s="8">
        <f>$H$230/2</f>
        <v>1.3020833333333334E-2</v>
      </c>
      <c r="AU294" s="8">
        <v>1</v>
      </c>
      <c r="AV294" s="8">
        <v>0</v>
      </c>
      <c r="AW294" s="8">
        <v>0</v>
      </c>
      <c r="AX294" s="8">
        <v>0</v>
      </c>
      <c r="AY294" s="8">
        <v>0</v>
      </c>
      <c r="AZ294" s="8">
        <v>0</v>
      </c>
      <c r="BA294" s="8">
        <v>0</v>
      </c>
      <c r="BB294" s="8">
        <v>0</v>
      </c>
      <c r="BC294" s="8">
        <v>0</v>
      </c>
      <c r="BD294" s="8">
        <v>0</v>
      </c>
      <c r="BE294" s="8">
        <v>0</v>
      </c>
      <c r="BF294" s="8">
        <v>0</v>
      </c>
      <c r="BG294" s="8">
        <v>0</v>
      </c>
      <c r="BH294" s="8">
        <v>0</v>
      </c>
      <c r="BI294" s="8">
        <v>0</v>
      </c>
      <c r="BJ294" s="8">
        <v>0</v>
      </c>
      <c r="BK294" s="8">
        <v>0</v>
      </c>
      <c r="BL294" s="8">
        <v>0</v>
      </c>
      <c r="BM294" s="8">
        <v>0</v>
      </c>
      <c r="BN294" s="8">
        <v>0</v>
      </c>
      <c r="BO294" s="8">
        <v>0</v>
      </c>
      <c r="BP294" s="8">
        <v>0</v>
      </c>
      <c r="BQ294" s="8">
        <v>0</v>
      </c>
      <c r="BR294" s="8">
        <v>0</v>
      </c>
      <c r="BS294" s="8">
        <v>0</v>
      </c>
    </row>
    <row r="295" spans="1:71" x14ac:dyDescent="0.25">
      <c r="A295" s="3" t="s">
        <v>68</v>
      </c>
      <c r="B295" s="8">
        <v>0</v>
      </c>
      <c r="C295" s="8">
        <v>0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0</v>
      </c>
      <c r="Q295" s="8">
        <v>0</v>
      </c>
      <c r="R295" s="8">
        <v>0</v>
      </c>
      <c r="S295" s="8">
        <v>0</v>
      </c>
      <c r="T295" s="8">
        <v>0</v>
      </c>
      <c r="U295" s="8">
        <v>0</v>
      </c>
      <c r="V295" s="8">
        <v>0</v>
      </c>
      <c r="W295" s="8">
        <v>0</v>
      </c>
      <c r="X295" s="8">
        <v>0</v>
      </c>
      <c r="Y295" s="8">
        <v>0</v>
      </c>
      <c r="Z295" s="8">
        <v>0</v>
      </c>
      <c r="AA295" s="8">
        <v>0</v>
      </c>
      <c r="AB295" s="8">
        <v>0</v>
      </c>
      <c r="AC295" s="8">
        <v>0</v>
      </c>
      <c r="AD295" s="8">
        <v>0</v>
      </c>
      <c r="AE295" s="8">
        <v>0</v>
      </c>
      <c r="AF295" s="8">
        <v>0</v>
      </c>
      <c r="AG295" s="8">
        <v>0</v>
      </c>
      <c r="AH295" s="8">
        <v>0</v>
      </c>
      <c r="AI295" s="8">
        <v>0</v>
      </c>
      <c r="AJ295" s="8">
        <v>0</v>
      </c>
      <c r="AK295" s="8">
        <v>0</v>
      </c>
      <c r="AL295" s="8">
        <v>0</v>
      </c>
      <c r="AM295" s="8">
        <v>0</v>
      </c>
      <c r="AN295" s="8">
        <v>0</v>
      </c>
      <c r="AO295" s="8">
        <v>0</v>
      </c>
      <c r="AP295" s="8">
        <v>0</v>
      </c>
      <c r="AQ295" s="8">
        <v>0</v>
      </c>
      <c r="AR295" s="8">
        <f>$H$232</f>
        <v>2.0258695337903372E-2</v>
      </c>
      <c r="AS295" s="8">
        <f>$H$230/2</f>
        <v>1.3020833333333334E-2</v>
      </c>
      <c r="AT295" s="8">
        <f>-$H$235</f>
        <v>-4.0509357152374324E-2</v>
      </c>
      <c r="AU295" s="8">
        <v>0</v>
      </c>
      <c r="AV295" s="8">
        <f>$H$232</f>
        <v>2.0258695337903372E-2</v>
      </c>
      <c r="AW295" s="8">
        <f>-$H$230/2</f>
        <v>-1.3020833333333334E-2</v>
      </c>
      <c r="AX295" s="8">
        <v>0</v>
      </c>
      <c r="AY295" s="8">
        <v>0</v>
      </c>
      <c r="AZ295" s="8">
        <v>0</v>
      </c>
      <c r="BA295" s="8">
        <v>0</v>
      </c>
      <c r="BB295" s="8">
        <v>0</v>
      </c>
      <c r="BC295" s="8">
        <v>0</v>
      </c>
      <c r="BD295" s="8">
        <v>0</v>
      </c>
      <c r="BE295" s="8">
        <v>0</v>
      </c>
      <c r="BF295" s="8">
        <v>0</v>
      </c>
      <c r="BG295" s="8">
        <v>0</v>
      </c>
      <c r="BH295" s="8">
        <v>0</v>
      </c>
      <c r="BI295" s="8">
        <v>0</v>
      </c>
      <c r="BJ295" s="8">
        <v>0</v>
      </c>
      <c r="BK295" s="8">
        <v>0</v>
      </c>
      <c r="BL295" s="8">
        <v>0</v>
      </c>
      <c r="BM295" s="8">
        <v>0</v>
      </c>
      <c r="BN295" s="8">
        <v>0</v>
      </c>
      <c r="BO295" s="8">
        <v>0</v>
      </c>
      <c r="BP295" s="8">
        <v>0</v>
      </c>
      <c r="BQ295" s="8">
        <v>0</v>
      </c>
      <c r="BR295" s="8">
        <v>0</v>
      </c>
      <c r="BS295" s="8">
        <v>0</v>
      </c>
    </row>
    <row r="296" spans="1:71" x14ac:dyDescent="0.25">
      <c r="A296" s="3" t="s">
        <v>69</v>
      </c>
      <c r="B296" s="8">
        <v>0</v>
      </c>
      <c r="C296" s="8">
        <v>0</v>
      </c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  <c r="P296" s="8">
        <v>0</v>
      </c>
      <c r="Q296" s="8">
        <v>0</v>
      </c>
      <c r="R296" s="8">
        <v>0</v>
      </c>
      <c r="S296" s="8">
        <v>0</v>
      </c>
      <c r="T296" s="8">
        <v>0</v>
      </c>
      <c r="U296" s="8">
        <v>0</v>
      </c>
      <c r="V296" s="8">
        <v>0</v>
      </c>
      <c r="W296" s="8">
        <v>0</v>
      </c>
      <c r="X296" s="8">
        <v>0</v>
      </c>
      <c r="Y296" s="8">
        <v>0</v>
      </c>
      <c r="Z296" s="8">
        <v>0</v>
      </c>
      <c r="AA296" s="8">
        <v>0</v>
      </c>
      <c r="AB296" s="8">
        <v>0</v>
      </c>
      <c r="AC296" s="8">
        <v>0</v>
      </c>
      <c r="AD296" s="8">
        <v>0</v>
      </c>
      <c r="AE296" s="8">
        <v>0</v>
      </c>
      <c r="AF296" s="8">
        <v>0</v>
      </c>
      <c r="AG296" s="8">
        <v>0</v>
      </c>
      <c r="AH296" s="8">
        <v>0</v>
      </c>
      <c r="AI296" s="8">
        <v>0</v>
      </c>
      <c r="AJ296" s="8">
        <v>0</v>
      </c>
      <c r="AK296" s="8">
        <v>0</v>
      </c>
      <c r="AL296" s="8">
        <v>0</v>
      </c>
      <c r="AM296" s="8">
        <v>0</v>
      </c>
      <c r="AN296" s="8">
        <v>0</v>
      </c>
      <c r="AO296" s="8">
        <v>0</v>
      </c>
      <c r="AP296" s="8">
        <v>0</v>
      </c>
      <c r="AQ296" s="8">
        <v>0</v>
      </c>
      <c r="AR296" s="8">
        <f>-$H$230/2</f>
        <v>-1.3020833333333334E-2</v>
      </c>
      <c r="AS296" s="8">
        <v>1</v>
      </c>
      <c r="AT296" s="8">
        <v>0</v>
      </c>
      <c r="AU296" s="8">
        <f>-$H$238</f>
        <v>-2.0251983948630152</v>
      </c>
      <c r="AV296" s="8">
        <f>$H$230/2</f>
        <v>1.3020833333333334E-2</v>
      </c>
      <c r="AW296" s="8">
        <v>1</v>
      </c>
      <c r="AX296" s="8">
        <v>0</v>
      </c>
      <c r="AY296" s="8">
        <v>0</v>
      </c>
      <c r="AZ296" s="8">
        <v>0</v>
      </c>
      <c r="BA296" s="8">
        <v>0</v>
      </c>
      <c r="BB296" s="8">
        <v>0</v>
      </c>
      <c r="BC296" s="8">
        <v>0</v>
      </c>
      <c r="BD296" s="8">
        <v>0</v>
      </c>
      <c r="BE296" s="8">
        <v>0</v>
      </c>
      <c r="BF296" s="8">
        <v>0</v>
      </c>
      <c r="BG296" s="8">
        <v>0</v>
      </c>
      <c r="BH296" s="8">
        <v>0</v>
      </c>
      <c r="BI296" s="8">
        <v>0</v>
      </c>
      <c r="BJ296" s="8">
        <v>0</v>
      </c>
      <c r="BK296" s="8">
        <v>0</v>
      </c>
      <c r="BL296" s="8">
        <v>0</v>
      </c>
      <c r="BM296" s="8">
        <v>0</v>
      </c>
      <c r="BN296" s="8">
        <v>0</v>
      </c>
      <c r="BO296" s="8">
        <v>0</v>
      </c>
      <c r="BP296" s="8">
        <v>0</v>
      </c>
      <c r="BQ296" s="8">
        <v>0</v>
      </c>
      <c r="BR296" s="8">
        <v>0</v>
      </c>
      <c r="BS296" s="8">
        <v>0</v>
      </c>
    </row>
    <row r="297" spans="1:71" x14ac:dyDescent="0.25">
      <c r="A297" s="3" t="s">
        <v>70</v>
      </c>
      <c r="B297" s="8">
        <v>0</v>
      </c>
      <c r="C297" s="8">
        <v>0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  <c r="P297" s="8">
        <v>0</v>
      </c>
      <c r="Q297" s="8">
        <v>0</v>
      </c>
      <c r="R297" s="8">
        <v>0</v>
      </c>
      <c r="S297" s="8">
        <v>0</v>
      </c>
      <c r="T297" s="8">
        <v>0</v>
      </c>
      <c r="U297" s="8">
        <v>0</v>
      </c>
      <c r="V297" s="8">
        <v>0</v>
      </c>
      <c r="W297" s="8">
        <v>0</v>
      </c>
      <c r="X297" s="8">
        <v>0</v>
      </c>
      <c r="Y297" s="8">
        <v>0</v>
      </c>
      <c r="Z297" s="8">
        <v>0</v>
      </c>
      <c r="AA297" s="8">
        <v>0</v>
      </c>
      <c r="AB297" s="8">
        <v>0</v>
      </c>
      <c r="AC297" s="8">
        <v>0</v>
      </c>
      <c r="AD297" s="8">
        <v>0</v>
      </c>
      <c r="AE297" s="8">
        <v>0</v>
      </c>
      <c r="AF297" s="8">
        <v>0</v>
      </c>
      <c r="AG297" s="8">
        <v>0</v>
      </c>
      <c r="AH297" s="8">
        <v>0</v>
      </c>
      <c r="AI297" s="8">
        <v>0</v>
      </c>
      <c r="AJ297" s="8">
        <v>0</v>
      </c>
      <c r="AK297" s="8">
        <v>0</v>
      </c>
      <c r="AL297" s="8">
        <v>0</v>
      </c>
      <c r="AM297" s="8">
        <v>0</v>
      </c>
      <c r="AN297" s="8">
        <v>0</v>
      </c>
      <c r="AO297" s="8">
        <v>0</v>
      </c>
      <c r="AP297" s="8">
        <v>0</v>
      </c>
      <c r="AQ297" s="8">
        <v>0</v>
      </c>
      <c r="AR297" s="8">
        <v>0</v>
      </c>
      <c r="AS297" s="8">
        <v>0</v>
      </c>
      <c r="AT297" s="8">
        <f>$H$232</f>
        <v>2.0258695337903372E-2</v>
      </c>
      <c r="AU297" s="8">
        <f>$H$230/2</f>
        <v>1.3020833333333334E-2</v>
      </c>
      <c r="AV297" s="8">
        <f>-$H$235</f>
        <v>-4.0509357152374324E-2</v>
      </c>
      <c r="AW297" s="8">
        <v>0</v>
      </c>
      <c r="AX297" s="8">
        <f>$H$232</f>
        <v>2.0258695337903372E-2</v>
      </c>
      <c r="AY297" s="8">
        <f>-$H$230/2</f>
        <v>-1.3020833333333334E-2</v>
      </c>
      <c r="AZ297" s="8">
        <v>0</v>
      </c>
      <c r="BA297" s="8">
        <v>0</v>
      </c>
      <c r="BB297" s="8">
        <v>0</v>
      </c>
      <c r="BC297" s="8">
        <v>0</v>
      </c>
      <c r="BD297" s="8">
        <v>0</v>
      </c>
      <c r="BE297" s="8">
        <v>0</v>
      </c>
      <c r="BF297" s="8">
        <v>0</v>
      </c>
      <c r="BG297" s="8">
        <v>0</v>
      </c>
      <c r="BH297" s="8">
        <v>0</v>
      </c>
      <c r="BI297" s="8">
        <v>0</v>
      </c>
      <c r="BJ297" s="8">
        <v>0</v>
      </c>
      <c r="BK297" s="8">
        <v>0</v>
      </c>
      <c r="BL297" s="8">
        <v>0</v>
      </c>
      <c r="BM297" s="8">
        <v>0</v>
      </c>
      <c r="BN297" s="8">
        <v>0</v>
      </c>
      <c r="BO297" s="8">
        <v>0</v>
      </c>
      <c r="BP297" s="8">
        <v>0</v>
      </c>
      <c r="BQ297" s="8">
        <v>0</v>
      </c>
      <c r="BR297" s="8">
        <v>0</v>
      </c>
      <c r="BS297" s="8">
        <v>0</v>
      </c>
    </row>
    <row r="298" spans="1:71" x14ac:dyDescent="0.25">
      <c r="A298" s="3" t="s">
        <v>71</v>
      </c>
      <c r="B298" s="8">
        <v>0</v>
      </c>
      <c r="C298" s="8">
        <v>0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8">
        <v>0</v>
      </c>
      <c r="J298" s="8">
        <v>0</v>
      </c>
      <c r="K298" s="8">
        <v>0</v>
      </c>
      <c r="L298" s="8">
        <v>0</v>
      </c>
      <c r="M298" s="8">
        <v>0</v>
      </c>
      <c r="N298" s="8">
        <v>0</v>
      </c>
      <c r="O298" s="8">
        <v>0</v>
      </c>
      <c r="P298" s="8">
        <v>0</v>
      </c>
      <c r="Q298" s="8">
        <v>0</v>
      </c>
      <c r="R298" s="8">
        <v>0</v>
      </c>
      <c r="S298" s="8">
        <v>0</v>
      </c>
      <c r="T298" s="8">
        <v>0</v>
      </c>
      <c r="U298" s="8">
        <v>0</v>
      </c>
      <c r="V298" s="8">
        <v>0</v>
      </c>
      <c r="W298" s="8">
        <v>0</v>
      </c>
      <c r="X298" s="8">
        <v>0</v>
      </c>
      <c r="Y298" s="8">
        <v>0</v>
      </c>
      <c r="Z298" s="8">
        <v>0</v>
      </c>
      <c r="AA298" s="8">
        <v>0</v>
      </c>
      <c r="AB298" s="8">
        <v>0</v>
      </c>
      <c r="AC298" s="8">
        <v>0</v>
      </c>
      <c r="AD298" s="8">
        <v>0</v>
      </c>
      <c r="AE298" s="8">
        <v>0</v>
      </c>
      <c r="AF298" s="8">
        <v>0</v>
      </c>
      <c r="AG298" s="8">
        <v>0</v>
      </c>
      <c r="AH298" s="8">
        <v>0</v>
      </c>
      <c r="AI298" s="8">
        <v>0</v>
      </c>
      <c r="AJ298" s="8">
        <v>0</v>
      </c>
      <c r="AK298" s="8">
        <v>0</v>
      </c>
      <c r="AL298" s="8">
        <v>0</v>
      </c>
      <c r="AM298" s="8">
        <v>0</v>
      </c>
      <c r="AN298" s="8">
        <v>0</v>
      </c>
      <c r="AO298" s="8">
        <v>0</v>
      </c>
      <c r="AP298" s="8">
        <v>0</v>
      </c>
      <c r="AQ298" s="8">
        <v>0</v>
      </c>
      <c r="AR298" s="8">
        <v>0</v>
      </c>
      <c r="AS298" s="8">
        <v>0</v>
      </c>
      <c r="AT298" s="8">
        <f>-$H$230/2</f>
        <v>-1.3020833333333334E-2</v>
      </c>
      <c r="AU298" s="8">
        <v>1</v>
      </c>
      <c r="AV298" s="8">
        <v>0</v>
      </c>
      <c r="AW298" s="8">
        <f>-$H$238</f>
        <v>-2.0251983948630152</v>
      </c>
      <c r="AX298" s="8">
        <f>$H$230/2</f>
        <v>1.3020833333333334E-2</v>
      </c>
      <c r="AY298" s="8">
        <v>1</v>
      </c>
      <c r="AZ298" s="8">
        <v>0</v>
      </c>
      <c r="BA298" s="8">
        <v>0</v>
      </c>
      <c r="BB298" s="8">
        <v>0</v>
      </c>
      <c r="BC298" s="8">
        <v>0</v>
      </c>
      <c r="BD298" s="8">
        <v>0</v>
      </c>
      <c r="BE298" s="8">
        <v>0</v>
      </c>
      <c r="BF298" s="8">
        <v>0</v>
      </c>
      <c r="BG298" s="8">
        <v>0</v>
      </c>
      <c r="BH298" s="8">
        <v>0</v>
      </c>
      <c r="BI298" s="8">
        <v>0</v>
      </c>
      <c r="BJ298" s="8">
        <v>0</v>
      </c>
      <c r="BK298" s="8">
        <v>0</v>
      </c>
      <c r="BL298" s="8">
        <v>0</v>
      </c>
      <c r="BM298" s="8">
        <v>0</v>
      </c>
      <c r="BN298" s="8">
        <v>0</v>
      </c>
      <c r="BO298" s="8">
        <v>0</v>
      </c>
      <c r="BP298" s="8">
        <v>0</v>
      </c>
      <c r="BQ298" s="8">
        <v>0</v>
      </c>
      <c r="BR298" s="8">
        <v>0</v>
      </c>
      <c r="BS298" s="8">
        <v>0</v>
      </c>
    </row>
    <row r="299" spans="1:71" x14ac:dyDescent="0.25">
      <c r="A299" s="3" t="s">
        <v>72</v>
      </c>
      <c r="B299" s="8">
        <v>0</v>
      </c>
      <c r="C299" s="8">
        <v>0</v>
      </c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  <c r="O299" s="8">
        <v>0</v>
      </c>
      <c r="P299" s="8">
        <v>0</v>
      </c>
      <c r="Q299" s="8">
        <v>0</v>
      </c>
      <c r="R299" s="8">
        <v>0</v>
      </c>
      <c r="S299" s="8">
        <v>0</v>
      </c>
      <c r="T299" s="8">
        <v>0</v>
      </c>
      <c r="U299" s="8">
        <v>0</v>
      </c>
      <c r="V299" s="8">
        <v>0</v>
      </c>
      <c r="W299" s="8">
        <v>0</v>
      </c>
      <c r="X299" s="8">
        <v>0</v>
      </c>
      <c r="Y299" s="8">
        <v>0</v>
      </c>
      <c r="Z299" s="8">
        <v>0</v>
      </c>
      <c r="AA299" s="8">
        <v>0</v>
      </c>
      <c r="AB299" s="8">
        <v>0</v>
      </c>
      <c r="AC299" s="8">
        <v>0</v>
      </c>
      <c r="AD299" s="8">
        <v>0</v>
      </c>
      <c r="AE299" s="8">
        <v>0</v>
      </c>
      <c r="AF299" s="8">
        <v>0</v>
      </c>
      <c r="AG299" s="8">
        <v>0</v>
      </c>
      <c r="AH299" s="8">
        <v>0</v>
      </c>
      <c r="AI299" s="8">
        <v>0</v>
      </c>
      <c r="AJ299" s="8">
        <v>0</v>
      </c>
      <c r="AK299" s="8">
        <v>0</v>
      </c>
      <c r="AL299" s="8">
        <v>0</v>
      </c>
      <c r="AM299" s="8">
        <v>0</v>
      </c>
      <c r="AN299" s="8">
        <v>0</v>
      </c>
      <c r="AO299" s="8">
        <v>0</v>
      </c>
      <c r="AP299" s="8">
        <v>0</v>
      </c>
      <c r="AQ299" s="8">
        <v>0</v>
      </c>
      <c r="AR299" s="8">
        <v>0</v>
      </c>
      <c r="AS299" s="8">
        <v>0</v>
      </c>
      <c r="AT299" s="8">
        <v>0</v>
      </c>
      <c r="AU299" s="8">
        <v>0</v>
      </c>
      <c r="AV299" s="8">
        <f>$H$232</f>
        <v>2.0258695337903372E-2</v>
      </c>
      <c r="AW299" s="8">
        <f>$H$230/2</f>
        <v>1.3020833333333334E-2</v>
      </c>
      <c r="AX299" s="8">
        <f>-$H$235</f>
        <v>-4.0509357152374324E-2</v>
      </c>
      <c r="AY299" s="8">
        <v>0</v>
      </c>
      <c r="AZ299" s="8">
        <f>$H$232</f>
        <v>2.0258695337903372E-2</v>
      </c>
      <c r="BA299" s="8">
        <f>-$H$230/2</f>
        <v>-1.3020833333333334E-2</v>
      </c>
      <c r="BB299" s="8">
        <v>0</v>
      </c>
      <c r="BC299" s="8">
        <v>0</v>
      </c>
      <c r="BD299" s="8">
        <v>0</v>
      </c>
      <c r="BE299" s="8">
        <v>0</v>
      </c>
      <c r="BF299" s="8">
        <v>0</v>
      </c>
      <c r="BG299" s="8">
        <v>0</v>
      </c>
      <c r="BH299" s="8">
        <v>0</v>
      </c>
      <c r="BI299" s="8">
        <v>0</v>
      </c>
      <c r="BJ299" s="8">
        <v>0</v>
      </c>
      <c r="BK299" s="8">
        <v>0</v>
      </c>
      <c r="BL299" s="8">
        <v>0</v>
      </c>
      <c r="BM299" s="8">
        <v>0</v>
      </c>
      <c r="BN299" s="8">
        <v>0</v>
      </c>
      <c r="BO299" s="8">
        <v>0</v>
      </c>
      <c r="BP299" s="8">
        <v>0</v>
      </c>
      <c r="BQ299" s="8">
        <v>0</v>
      </c>
      <c r="BR299" s="8">
        <v>0</v>
      </c>
      <c r="BS299" s="8">
        <v>0</v>
      </c>
    </row>
    <row r="300" spans="1:71" x14ac:dyDescent="0.25">
      <c r="A300" s="3" t="s">
        <v>73</v>
      </c>
      <c r="B300" s="8">
        <v>0</v>
      </c>
      <c r="C300" s="8">
        <v>0</v>
      </c>
      <c r="D300" s="8">
        <v>0</v>
      </c>
      <c r="E300" s="8">
        <v>0</v>
      </c>
      <c r="F300" s="8">
        <v>0</v>
      </c>
      <c r="G300" s="8">
        <v>0</v>
      </c>
      <c r="H300" s="8"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  <c r="N300" s="8">
        <v>0</v>
      </c>
      <c r="O300" s="8">
        <v>0</v>
      </c>
      <c r="P300" s="8">
        <v>0</v>
      </c>
      <c r="Q300" s="8">
        <v>0</v>
      </c>
      <c r="R300" s="8">
        <v>0</v>
      </c>
      <c r="S300" s="8">
        <v>0</v>
      </c>
      <c r="T300" s="8">
        <v>0</v>
      </c>
      <c r="U300" s="8">
        <v>0</v>
      </c>
      <c r="V300" s="8">
        <v>0</v>
      </c>
      <c r="W300" s="8">
        <v>0</v>
      </c>
      <c r="X300" s="8">
        <v>0</v>
      </c>
      <c r="Y300" s="8">
        <v>0</v>
      </c>
      <c r="Z300" s="8">
        <v>0</v>
      </c>
      <c r="AA300" s="8">
        <v>0</v>
      </c>
      <c r="AB300" s="8">
        <v>0</v>
      </c>
      <c r="AC300" s="8">
        <v>0</v>
      </c>
      <c r="AD300" s="8">
        <v>0</v>
      </c>
      <c r="AE300" s="8">
        <v>0</v>
      </c>
      <c r="AF300" s="8">
        <v>0</v>
      </c>
      <c r="AG300" s="8">
        <v>0</v>
      </c>
      <c r="AH300" s="8">
        <v>0</v>
      </c>
      <c r="AI300" s="8">
        <v>0</v>
      </c>
      <c r="AJ300" s="8">
        <v>0</v>
      </c>
      <c r="AK300" s="8">
        <v>0</v>
      </c>
      <c r="AL300" s="8">
        <v>0</v>
      </c>
      <c r="AM300" s="8">
        <v>0</v>
      </c>
      <c r="AN300" s="8">
        <v>0</v>
      </c>
      <c r="AO300" s="8">
        <v>0</v>
      </c>
      <c r="AP300" s="8">
        <v>0</v>
      </c>
      <c r="AQ300" s="8">
        <v>0</v>
      </c>
      <c r="AR300" s="8">
        <v>0</v>
      </c>
      <c r="AS300" s="8">
        <v>0</v>
      </c>
      <c r="AT300" s="8">
        <v>0</v>
      </c>
      <c r="AU300" s="8">
        <v>0</v>
      </c>
      <c r="AV300" s="8">
        <f>-$H$230/2</f>
        <v>-1.3020833333333334E-2</v>
      </c>
      <c r="AW300" s="8">
        <v>1</v>
      </c>
      <c r="AX300" s="8">
        <v>0</v>
      </c>
      <c r="AY300" s="8">
        <f>-$H$238</f>
        <v>-2.0251983948630152</v>
      </c>
      <c r="AZ300" s="8">
        <f>$H$230/2</f>
        <v>1.3020833333333334E-2</v>
      </c>
      <c r="BA300" s="8">
        <v>1</v>
      </c>
      <c r="BB300" s="8">
        <v>0</v>
      </c>
      <c r="BC300" s="8">
        <v>0</v>
      </c>
      <c r="BD300" s="8">
        <v>0</v>
      </c>
      <c r="BE300" s="8">
        <v>0</v>
      </c>
      <c r="BF300" s="8">
        <v>0</v>
      </c>
      <c r="BG300" s="8">
        <v>0</v>
      </c>
      <c r="BH300" s="8">
        <v>0</v>
      </c>
      <c r="BI300" s="8">
        <v>0</v>
      </c>
      <c r="BJ300" s="8">
        <v>0</v>
      </c>
      <c r="BK300" s="8">
        <v>0</v>
      </c>
      <c r="BL300" s="8">
        <v>0</v>
      </c>
      <c r="BM300" s="8">
        <v>0</v>
      </c>
      <c r="BN300" s="8">
        <v>0</v>
      </c>
      <c r="BO300" s="8">
        <v>0</v>
      </c>
      <c r="BP300" s="8">
        <v>0</v>
      </c>
      <c r="BQ300" s="8">
        <v>0</v>
      </c>
      <c r="BR300" s="8">
        <v>0</v>
      </c>
      <c r="BS300" s="8">
        <v>0</v>
      </c>
    </row>
    <row r="301" spans="1:71" x14ac:dyDescent="0.25">
      <c r="A301" s="3" t="s">
        <v>74</v>
      </c>
      <c r="B301" s="8">
        <v>0</v>
      </c>
      <c r="C301" s="8">
        <v>0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  <c r="O301" s="8">
        <v>0</v>
      </c>
      <c r="P301" s="8">
        <v>0</v>
      </c>
      <c r="Q301" s="8">
        <v>0</v>
      </c>
      <c r="R301" s="8">
        <v>0</v>
      </c>
      <c r="S301" s="8">
        <v>0</v>
      </c>
      <c r="T301" s="8">
        <v>0</v>
      </c>
      <c r="U301" s="8">
        <v>0</v>
      </c>
      <c r="V301" s="8">
        <v>0</v>
      </c>
      <c r="W301" s="8">
        <v>0</v>
      </c>
      <c r="X301" s="8">
        <v>0</v>
      </c>
      <c r="Y301" s="8">
        <v>0</v>
      </c>
      <c r="Z301" s="8">
        <v>0</v>
      </c>
      <c r="AA301" s="8">
        <v>0</v>
      </c>
      <c r="AB301" s="8">
        <v>0</v>
      </c>
      <c r="AC301" s="8">
        <v>0</v>
      </c>
      <c r="AD301" s="8">
        <v>0</v>
      </c>
      <c r="AE301" s="8">
        <v>0</v>
      </c>
      <c r="AF301" s="8">
        <v>0</v>
      </c>
      <c r="AG301" s="8">
        <v>0</v>
      </c>
      <c r="AH301" s="8">
        <v>0</v>
      </c>
      <c r="AI301" s="8">
        <v>0</v>
      </c>
      <c r="AJ301" s="8">
        <v>0</v>
      </c>
      <c r="AK301" s="8">
        <v>0</v>
      </c>
      <c r="AL301" s="8">
        <v>0</v>
      </c>
      <c r="AM301" s="8">
        <v>0</v>
      </c>
      <c r="AN301" s="8">
        <v>0</v>
      </c>
      <c r="AO301" s="8">
        <v>0</v>
      </c>
      <c r="AP301" s="8">
        <v>0</v>
      </c>
      <c r="AQ301" s="8">
        <v>0</v>
      </c>
      <c r="AR301" s="8">
        <v>0</v>
      </c>
      <c r="AS301" s="8">
        <v>0</v>
      </c>
      <c r="AT301" s="8">
        <v>0</v>
      </c>
      <c r="AU301" s="8">
        <v>0</v>
      </c>
      <c r="AV301" s="8">
        <v>0</v>
      </c>
      <c r="AW301" s="8">
        <v>0</v>
      </c>
      <c r="AX301" s="8">
        <f>$H$232</f>
        <v>2.0258695337903372E-2</v>
      </c>
      <c r="AY301" s="8">
        <f>$H$230/2</f>
        <v>1.3020833333333334E-2</v>
      </c>
      <c r="AZ301" s="8">
        <f>-$H$235</f>
        <v>-4.0509357152374324E-2</v>
      </c>
      <c r="BA301" s="8">
        <v>0</v>
      </c>
      <c r="BB301" s="8">
        <f>$H$232</f>
        <v>2.0258695337903372E-2</v>
      </c>
      <c r="BC301" s="8">
        <f>-$H$230/2</f>
        <v>-1.3020833333333334E-2</v>
      </c>
      <c r="BD301" s="8">
        <v>0</v>
      </c>
      <c r="BE301" s="8">
        <v>0</v>
      </c>
      <c r="BF301" s="8">
        <v>0</v>
      </c>
      <c r="BG301" s="8">
        <v>0</v>
      </c>
      <c r="BH301" s="8">
        <v>0</v>
      </c>
      <c r="BI301" s="8">
        <v>0</v>
      </c>
      <c r="BJ301" s="8">
        <v>0</v>
      </c>
      <c r="BK301" s="8">
        <v>0</v>
      </c>
      <c r="BL301" s="8">
        <v>0</v>
      </c>
      <c r="BM301" s="8">
        <v>0</v>
      </c>
      <c r="BN301" s="8">
        <v>0</v>
      </c>
      <c r="BO301" s="8">
        <v>0</v>
      </c>
      <c r="BP301" s="8">
        <v>0</v>
      </c>
      <c r="BQ301" s="8">
        <v>0</v>
      </c>
      <c r="BR301" s="8">
        <v>0</v>
      </c>
      <c r="BS301" s="8">
        <v>0</v>
      </c>
    </row>
    <row r="302" spans="1:71" x14ac:dyDescent="0.25">
      <c r="A302" s="3" t="s">
        <v>75</v>
      </c>
      <c r="B302" s="8">
        <v>0</v>
      </c>
      <c r="C302" s="8">
        <v>0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  <c r="N302" s="8">
        <v>0</v>
      </c>
      <c r="O302" s="8">
        <v>0</v>
      </c>
      <c r="P302" s="8">
        <v>0</v>
      </c>
      <c r="Q302" s="8">
        <v>0</v>
      </c>
      <c r="R302" s="8">
        <v>0</v>
      </c>
      <c r="S302" s="8">
        <v>0</v>
      </c>
      <c r="T302" s="8">
        <v>0</v>
      </c>
      <c r="U302" s="8">
        <v>0</v>
      </c>
      <c r="V302" s="8">
        <v>0</v>
      </c>
      <c r="W302" s="8">
        <v>0</v>
      </c>
      <c r="X302" s="8">
        <v>0</v>
      </c>
      <c r="Y302" s="8">
        <v>0</v>
      </c>
      <c r="Z302" s="8">
        <v>0</v>
      </c>
      <c r="AA302" s="8">
        <v>0</v>
      </c>
      <c r="AB302" s="8">
        <v>0</v>
      </c>
      <c r="AC302" s="8">
        <v>0</v>
      </c>
      <c r="AD302" s="8">
        <v>0</v>
      </c>
      <c r="AE302" s="8">
        <v>0</v>
      </c>
      <c r="AF302" s="8">
        <v>0</v>
      </c>
      <c r="AG302" s="8">
        <v>0</v>
      </c>
      <c r="AH302" s="8">
        <v>0</v>
      </c>
      <c r="AI302" s="8">
        <v>0</v>
      </c>
      <c r="AJ302" s="8">
        <v>0</v>
      </c>
      <c r="AK302" s="8">
        <v>0</v>
      </c>
      <c r="AL302" s="8">
        <v>0</v>
      </c>
      <c r="AM302" s="8">
        <v>0</v>
      </c>
      <c r="AN302" s="8">
        <v>0</v>
      </c>
      <c r="AO302" s="8">
        <v>0</v>
      </c>
      <c r="AP302" s="8">
        <v>0</v>
      </c>
      <c r="AQ302" s="8">
        <v>0</v>
      </c>
      <c r="AR302" s="8">
        <v>0</v>
      </c>
      <c r="AS302" s="8">
        <v>0</v>
      </c>
      <c r="AT302" s="8">
        <v>0</v>
      </c>
      <c r="AU302" s="8">
        <v>0</v>
      </c>
      <c r="AV302" s="8">
        <v>0</v>
      </c>
      <c r="AW302" s="8">
        <v>0</v>
      </c>
      <c r="AX302" s="8">
        <f>-$H$230/2</f>
        <v>-1.3020833333333334E-2</v>
      </c>
      <c r="AY302" s="8">
        <v>1</v>
      </c>
      <c r="AZ302" s="8">
        <v>0</v>
      </c>
      <c r="BA302" s="8">
        <f>-$H$238</f>
        <v>-2.0251983948630152</v>
      </c>
      <c r="BB302" s="8">
        <f>$H$230/2</f>
        <v>1.3020833333333334E-2</v>
      </c>
      <c r="BC302" s="8">
        <v>1</v>
      </c>
      <c r="BD302" s="8">
        <v>0</v>
      </c>
      <c r="BE302" s="8">
        <v>0</v>
      </c>
      <c r="BF302" s="8">
        <v>0</v>
      </c>
      <c r="BG302" s="8">
        <v>0</v>
      </c>
      <c r="BH302" s="8">
        <v>0</v>
      </c>
      <c r="BI302" s="8">
        <v>0</v>
      </c>
      <c r="BJ302" s="8">
        <v>0</v>
      </c>
      <c r="BK302" s="8">
        <v>0</v>
      </c>
      <c r="BL302" s="8">
        <v>0</v>
      </c>
      <c r="BM302" s="8">
        <v>0</v>
      </c>
      <c r="BN302" s="8">
        <v>0</v>
      </c>
      <c r="BO302" s="8">
        <v>0</v>
      </c>
      <c r="BP302" s="8">
        <v>0</v>
      </c>
      <c r="BQ302" s="8">
        <v>0</v>
      </c>
      <c r="BR302" s="8">
        <v>0</v>
      </c>
      <c r="BS302" s="8">
        <v>0</v>
      </c>
    </row>
    <row r="303" spans="1:71" x14ac:dyDescent="0.25">
      <c r="A303" s="3" t="s">
        <v>159</v>
      </c>
      <c r="B303" s="8">
        <v>0</v>
      </c>
      <c r="C303" s="8">
        <v>0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  <c r="N303" s="8">
        <v>0</v>
      </c>
      <c r="O303" s="8">
        <v>0</v>
      </c>
      <c r="P303" s="8">
        <v>0</v>
      </c>
      <c r="Q303" s="8">
        <v>0</v>
      </c>
      <c r="R303" s="8">
        <v>0</v>
      </c>
      <c r="S303" s="8">
        <v>0</v>
      </c>
      <c r="T303" s="8">
        <v>0</v>
      </c>
      <c r="U303" s="8">
        <v>0</v>
      </c>
      <c r="V303" s="8">
        <v>0</v>
      </c>
      <c r="W303" s="8">
        <v>0</v>
      </c>
      <c r="X303" s="8">
        <v>0</v>
      </c>
      <c r="Y303" s="8">
        <v>0</v>
      </c>
      <c r="Z303" s="8">
        <v>0</v>
      </c>
      <c r="AA303" s="8">
        <v>0</v>
      </c>
      <c r="AB303" s="8">
        <v>0</v>
      </c>
      <c r="AC303" s="8">
        <v>0</v>
      </c>
      <c r="AD303" s="8">
        <v>0</v>
      </c>
      <c r="AE303" s="8">
        <v>0</v>
      </c>
      <c r="AF303" s="8">
        <v>0</v>
      </c>
      <c r="AG303" s="8">
        <v>0</v>
      </c>
      <c r="AH303" s="8">
        <v>0</v>
      </c>
      <c r="AI303" s="8">
        <v>0</v>
      </c>
      <c r="AJ303" s="8">
        <v>0</v>
      </c>
      <c r="AK303" s="8">
        <v>0</v>
      </c>
      <c r="AL303" s="8">
        <v>0</v>
      </c>
      <c r="AM303" s="8">
        <v>0</v>
      </c>
      <c r="AN303" s="8">
        <v>0</v>
      </c>
      <c r="AO303" s="8">
        <v>0</v>
      </c>
      <c r="AP303" s="8">
        <v>0</v>
      </c>
      <c r="AQ303" s="8">
        <v>0</v>
      </c>
      <c r="AR303" s="8">
        <v>0</v>
      </c>
      <c r="AS303" s="8">
        <v>0</v>
      </c>
      <c r="AT303" s="8">
        <v>0</v>
      </c>
      <c r="AU303" s="8">
        <v>0</v>
      </c>
      <c r="AV303" s="8">
        <v>0</v>
      </c>
      <c r="AW303" s="8">
        <v>0</v>
      </c>
      <c r="AX303" s="8">
        <v>0</v>
      </c>
      <c r="AY303" s="8">
        <v>0</v>
      </c>
      <c r="AZ303" s="8">
        <f>$H$232</f>
        <v>2.0258695337903372E-2</v>
      </c>
      <c r="BA303" s="8">
        <f>$H$230/2</f>
        <v>1.3020833333333334E-2</v>
      </c>
      <c r="BB303" s="8">
        <f>-$H$235</f>
        <v>-4.0509357152374324E-2</v>
      </c>
      <c r="BC303" s="8">
        <v>0</v>
      </c>
      <c r="BD303" s="8">
        <f>$H$232</f>
        <v>2.0258695337903372E-2</v>
      </c>
      <c r="BE303" s="8">
        <f>-$H$230/2</f>
        <v>-1.3020833333333334E-2</v>
      </c>
      <c r="BF303" s="8">
        <v>0</v>
      </c>
      <c r="BG303" s="8">
        <v>0</v>
      </c>
      <c r="BH303" s="8">
        <v>0</v>
      </c>
      <c r="BI303" s="8">
        <v>0</v>
      </c>
      <c r="BJ303" s="8">
        <v>0</v>
      </c>
      <c r="BK303" s="8">
        <v>0</v>
      </c>
      <c r="BL303" s="8">
        <v>0</v>
      </c>
      <c r="BM303" s="8">
        <v>0</v>
      </c>
      <c r="BN303" s="8">
        <v>0</v>
      </c>
      <c r="BO303" s="8">
        <v>0</v>
      </c>
      <c r="BP303" s="8">
        <v>0</v>
      </c>
      <c r="BQ303" s="8">
        <v>0</v>
      </c>
      <c r="BR303" s="8">
        <v>0</v>
      </c>
      <c r="BS303" s="8">
        <v>0</v>
      </c>
    </row>
    <row r="304" spans="1:71" x14ac:dyDescent="0.25">
      <c r="A304" s="3" t="s">
        <v>160</v>
      </c>
      <c r="B304" s="8">
        <v>0</v>
      </c>
      <c r="C304" s="8">
        <v>0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8">
        <v>0</v>
      </c>
      <c r="J304" s="8">
        <v>0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0</v>
      </c>
      <c r="Q304" s="8">
        <v>0</v>
      </c>
      <c r="R304" s="8">
        <v>0</v>
      </c>
      <c r="S304" s="8">
        <v>0</v>
      </c>
      <c r="T304" s="8">
        <v>0</v>
      </c>
      <c r="U304" s="8">
        <v>0</v>
      </c>
      <c r="V304" s="8">
        <v>0</v>
      </c>
      <c r="W304" s="8">
        <v>0</v>
      </c>
      <c r="X304" s="8">
        <v>0</v>
      </c>
      <c r="Y304" s="8">
        <v>0</v>
      </c>
      <c r="Z304" s="8">
        <v>0</v>
      </c>
      <c r="AA304" s="8">
        <v>0</v>
      </c>
      <c r="AB304" s="8">
        <v>0</v>
      </c>
      <c r="AC304" s="8">
        <v>0</v>
      </c>
      <c r="AD304" s="8">
        <v>0</v>
      </c>
      <c r="AE304" s="8">
        <v>0</v>
      </c>
      <c r="AF304" s="8">
        <v>0</v>
      </c>
      <c r="AG304" s="8">
        <v>0</v>
      </c>
      <c r="AH304" s="8">
        <v>0</v>
      </c>
      <c r="AI304" s="8">
        <v>0</v>
      </c>
      <c r="AJ304" s="8">
        <v>0</v>
      </c>
      <c r="AK304" s="8">
        <v>0</v>
      </c>
      <c r="AL304" s="8">
        <v>0</v>
      </c>
      <c r="AM304" s="8">
        <v>0</v>
      </c>
      <c r="AN304" s="8">
        <v>0</v>
      </c>
      <c r="AO304" s="8">
        <v>0</v>
      </c>
      <c r="AP304" s="8">
        <v>0</v>
      </c>
      <c r="AQ304" s="8">
        <v>0</v>
      </c>
      <c r="AR304" s="8">
        <v>0</v>
      </c>
      <c r="AS304" s="8">
        <v>0</v>
      </c>
      <c r="AT304" s="8">
        <v>0</v>
      </c>
      <c r="AU304" s="8">
        <v>0</v>
      </c>
      <c r="AV304" s="8">
        <v>0</v>
      </c>
      <c r="AW304" s="8">
        <v>0</v>
      </c>
      <c r="AX304" s="8">
        <v>0</v>
      </c>
      <c r="AY304" s="8">
        <v>0</v>
      </c>
      <c r="AZ304" s="8">
        <f>-$H$230/2</f>
        <v>-1.3020833333333334E-2</v>
      </c>
      <c r="BA304" s="8">
        <v>1</v>
      </c>
      <c r="BB304" s="8">
        <v>0</v>
      </c>
      <c r="BC304" s="8">
        <f>-$H$238</f>
        <v>-2.0251983948630152</v>
      </c>
      <c r="BD304" s="8">
        <f>$H$230/2</f>
        <v>1.3020833333333334E-2</v>
      </c>
      <c r="BE304" s="8">
        <v>1</v>
      </c>
      <c r="BF304" s="8">
        <v>0</v>
      </c>
      <c r="BG304" s="8">
        <v>0</v>
      </c>
      <c r="BH304" s="8">
        <v>0</v>
      </c>
      <c r="BI304" s="8">
        <v>0</v>
      </c>
      <c r="BJ304" s="8">
        <v>0</v>
      </c>
      <c r="BK304" s="8">
        <v>0</v>
      </c>
      <c r="BL304" s="8">
        <v>0</v>
      </c>
      <c r="BM304" s="8">
        <v>0</v>
      </c>
      <c r="BN304" s="8">
        <v>0</v>
      </c>
      <c r="BO304" s="8">
        <v>0</v>
      </c>
      <c r="BP304" s="8">
        <v>0</v>
      </c>
      <c r="BQ304" s="8">
        <v>0</v>
      </c>
      <c r="BR304" s="8">
        <v>0</v>
      </c>
      <c r="BS304" s="8">
        <v>0</v>
      </c>
    </row>
    <row r="305" spans="1:71" x14ac:dyDescent="0.25">
      <c r="A305" s="3" t="s">
        <v>161</v>
      </c>
      <c r="B305" s="8">
        <v>0</v>
      </c>
      <c r="C305" s="8">
        <v>0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 s="8">
        <v>0</v>
      </c>
      <c r="J305" s="8">
        <v>0</v>
      </c>
      <c r="K305" s="8">
        <v>0</v>
      </c>
      <c r="L305" s="8">
        <v>0</v>
      </c>
      <c r="M305" s="8">
        <v>0</v>
      </c>
      <c r="N305" s="8">
        <v>0</v>
      </c>
      <c r="O305" s="8">
        <v>0</v>
      </c>
      <c r="P305" s="8">
        <v>0</v>
      </c>
      <c r="Q305" s="8">
        <v>0</v>
      </c>
      <c r="R305" s="8">
        <v>0</v>
      </c>
      <c r="S305" s="8">
        <v>0</v>
      </c>
      <c r="T305" s="8">
        <v>0</v>
      </c>
      <c r="U305" s="8">
        <v>0</v>
      </c>
      <c r="V305" s="8">
        <v>0</v>
      </c>
      <c r="W305" s="8">
        <v>0</v>
      </c>
      <c r="X305" s="8">
        <v>0</v>
      </c>
      <c r="Y305" s="8">
        <v>0</v>
      </c>
      <c r="Z305" s="8">
        <v>0</v>
      </c>
      <c r="AA305" s="8">
        <v>0</v>
      </c>
      <c r="AB305" s="8">
        <v>0</v>
      </c>
      <c r="AC305" s="8">
        <v>0</v>
      </c>
      <c r="AD305" s="8">
        <v>0</v>
      </c>
      <c r="AE305" s="8">
        <v>0</v>
      </c>
      <c r="AF305" s="8">
        <v>0</v>
      </c>
      <c r="AG305" s="8">
        <v>0</v>
      </c>
      <c r="AH305" s="8">
        <v>0</v>
      </c>
      <c r="AI305" s="8">
        <v>0</v>
      </c>
      <c r="AJ305" s="8">
        <v>0</v>
      </c>
      <c r="AK305" s="8">
        <v>0</v>
      </c>
      <c r="AL305" s="8">
        <v>0</v>
      </c>
      <c r="AM305" s="8">
        <v>0</v>
      </c>
      <c r="AN305" s="8">
        <v>0</v>
      </c>
      <c r="AO305" s="8">
        <v>0</v>
      </c>
      <c r="AP305" s="8">
        <v>0</v>
      </c>
      <c r="AQ305" s="8">
        <v>0</v>
      </c>
      <c r="AR305" s="8">
        <v>0</v>
      </c>
      <c r="AS305" s="8">
        <v>0</v>
      </c>
      <c r="AT305" s="8">
        <v>0</v>
      </c>
      <c r="AU305" s="8">
        <v>0</v>
      </c>
      <c r="AV305" s="8">
        <v>0</v>
      </c>
      <c r="AW305" s="8">
        <v>0</v>
      </c>
      <c r="AX305" s="8">
        <v>0</v>
      </c>
      <c r="AY305" s="8">
        <v>0</v>
      </c>
      <c r="AZ305" s="8">
        <v>0</v>
      </c>
      <c r="BA305" s="8">
        <v>0</v>
      </c>
      <c r="BB305" s="8">
        <f>$H$232</f>
        <v>2.0258695337903372E-2</v>
      </c>
      <c r="BC305" s="8">
        <f>$H$230/2</f>
        <v>1.3020833333333334E-2</v>
      </c>
      <c r="BD305" s="8">
        <f>-$H$235</f>
        <v>-4.0509357152374324E-2</v>
      </c>
      <c r="BE305" s="8">
        <v>0</v>
      </c>
      <c r="BF305" s="8">
        <f>$H$232</f>
        <v>2.0258695337903372E-2</v>
      </c>
      <c r="BG305" s="8">
        <f>-$H$230/2</f>
        <v>-1.3020833333333334E-2</v>
      </c>
      <c r="BH305" s="8">
        <v>0</v>
      </c>
      <c r="BI305" s="8">
        <v>0</v>
      </c>
      <c r="BJ305" s="8">
        <v>0</v>
      </c>
      <c r="BK305" s="8">
        <v>0</v>
      </c>
      <c r="BL305" s="8">
        <v>0</v>
      </c>
      <c r="BM305" s="8">
        <v>0</v>
      </c>
      <c r="BN305" s="8">
        <v>0</v>
      </c>
      <c r="BO305" s="8">
        <v>0</v>
      </c>
      <c r="BP305" s="8">
        <v>0</v>
      </c>
      <c r="BQ305" s="8">
        <v>0</v>
      </c>
      <c r="BR305" s="8">
        <v>0</v>
      </c>
      <c r="BS305" s="8">
        <v>0</v>
      </c>
    </row>
    <row r="306" spans="1:71" x14ac:dyDescent="0.25">
      <c r="A306" s="3" t="s">
        <v>162</v>
      </c>
      <c r="B306" s="8">
        <v>0</v>
      </c>
      <c r="C306" s="8">
        <v>0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 s="8">
        <v>0</v>
      </c>
      <c r="J306" s="8">
        <v>0</v>
      </c>
      <c r="K306" s="8">
        <v>0</v>
      </c>
      <c r="L306" s="8">
        <v>0</v>
      </c>
      <c r="M306" s="8">
        <v>0</v>
      </c>
      <c r="N306" s="8">
        <v>0</v>
      </c>
      <c r="O306" s="8">
        <v>0</v>
      </c>
      <c r="P306" s="8">
        <v>0</v>
      </c>
      <c r="Q306" s="8">
        <v>0</v>
      </c>
      <c r="R306" s="8">
        <v>0</v>
      </c>
      <c r="S306" s="8">
        <v>0</v>
      </c>
      <c r="T306" s="8">
        <v>0</v>
      </c>
      <c r="U306" s="8">
        <v>0</v>
      </c>
      <c r="V306" s="8">
        <v>0</v>
      </c>
      <c r="W306" s="8">
        <v>0</v>
      </c>
      <c r="X306" s="8">
        <v>0</v>
      </c>
      <c r="Y306" s="8">
        <v>0</v>
      </c>
      <c r="Z306" s="8">
        <v>0</v>
      </c>
      <c r="AA306" s="8">
        <v>0</v>
      </c>
      <c r="AB306" s="8">
        <v>0</v>
      </c>
      <c r="AC306" s="8">
        <v>0</v>
      </c>
      <c r="AD306" s="8">
        <v>0</v>
      </c>
      <c r="AE306" s="8">
        <v>0</v>
      </c>
      <c r="AF306" s="8">
        <v>0</v>
      </c>
      <c r="AG306" s="8">
        <v>0</v>
      </c>
      <c r="AH306" s="8">
        <v>0</v>
      </c>
      <c r="AI306" s="8">
        <v>0</v>
      </c>
      <c r="AJ306" s="8">
        <v>0</v>
      </c>
      <c r="AK306" s="8">
        <v>0</v>
      </c>
      <c r="AL306" s="8">
        <v>0</v>
      </c>
      <c r="AM306" s="8">
        <v>0</v>
      </c>
      <c r="AN306" s="8">
        <v>0</v>
      </c>
      <c r="AO306" s="8">
        <v>0</v>
      </c>
      <c r="AP306" s="8">
        <v>0</v>
      </c>
      <c r="AQ306" s="8">
        <v>0</v>
      </c>
      <c r="AR306" s="8">
        <v>0</v>
      </c>
      <c r="AS306" s="8">
        <v>0</v>
      </c>
      <c r="AT306" s="8">
        <v>0</v>
      </c>
      <c r="AU306" s="8">
        <v>0</v>
      </c>
      <c r="AV306" s="8">
        <v>0</v>
      </c>
      <c r="AW306" s="8">
        <v>0</v>
      </c>
      <c r="AX306" s="8">
        <v>0</v>
      </c>
      <c r="AY306" s="8">
        <v>0</v>
      </c>
      <c r="AZ306" s="8">
        <v>0</v>
      </c>
      <c r="BA306" s="8">
        <v>0</v>
      </c>
      <c r="BB306" s="8">
        <f>-$H$230/2</f>
        <v>-1.3020833333333334E-2</v>
      </c>
      <c r="BC306" s="8">
        <v>1</v>
      </c>
      <c r="BD306" s="8">
        <v>0</v>
      </c>
      <c r="BE306" s="8">
        <f>-$H$238</f>
        <v>-2.0251983948630152</v>
      </c>
      <c r="BF306" s="8">
        <f>$H$230/2</f>
        <v>1.3020833333333334E-2</v>
      </c>
      <c r="BG306" s="8">
        <v>1</v>
      </c>
      <c r="BH306" s="8">
        <v>0</v>
      </c>
      <c r="BI306" s="8">
        <v>0</v>
      </c>
      <c r="BJ306" s="8">
        <v>0</v>
      </c>
      <c r="BK306" s="8">
        <v>0</v>
      </c>
      <c r="BL306" s="8">
        <v>0</v>
      </c>
      <c r="BM306" s="8">
        <v>0</v>
      </c>
      <c r="BN306" s="8">
        <v>0</v>
      </c>
      <c r="BO306" s="8">
        <v>0</v>
      </c>
      <c r="BP306" s="8">
        <v>0</v>
      </c>
      <c r="BQ306" s="8">
        <v>0</v>
      </c>
      <c r="BR306" s="8">
        <v>0</v>
      </c>
      <c r="BS306" s="8">
        <v>0</v>
      </c>
    </row>
    <row r="307" spans="1:71" x14ac:dyDescent="0.25">
      <c r="A307" s="3" t="s">
        <v>163</v>
      </c>
      <c r="B307" s="8">
        <v>0</v>
      </c>
      <c r="C307" s="8">
        <v>0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8">
        <v>0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0</v>
      </c>
      <c r="Q307" s="8">
        <v>0</v>
      </c>
      <c r="R307" s="8">
        <v>0</v>
      </c>
      <c r="S307" s="8">
        <v>0</v>
      </c>
      <c r="T307" s="8">
        <v>0</v>
      </c>
      <c r="U307" s="8">
        <v>0</v>
      </c>
      <c r="V307" s="8">
        <v>0</v>
      </c>
      <c r="W307" s="8">
        <v>0</v>
      </c>
      <c r="X307" s="8">
        <v>0</v>
      </c>
      <c r="Y307" s="8">
        <v>0</v>
      </c>
      <c r="Z307" s="8">
        <v>0</v>
      </c>
      <c r="AA307" s="8">
        <v>0</v>
      </c>
      <c r="AB307" s="8">
        <v>0</v>
      </c>
      <c r="AC307" s="8">
        <v>0</v>
      </c>
      <c r="AD307" s="8">
        <v>0</v>
      </c>
      <c r="AE307" s="8">
        <v>0</v>
      </c>
      <c r="AF307" s="8">
        <v>0</v>
      </c>
      <c r="AG307" s="8">
        <v>0</v>
      </c>
      <c r="AH307" s="8">
        <v>0</v>
      </c>
      <c r="AI307" s="8">
        <v>0</v>
      </c>
      <c r="AJ307" s="8">
        <v>0</v>
      </c>
      <c r="AK307" s="8">
        <v>0</v>
      </c>
      <c r="AL307" s="8">
        <v>0</v>
      </c>
      <c r="AM307" s="8">
        <v>0</v>
      </c>
      <c r="AN307" s="8">
        <v>0</v>
      </c>
      <c r="AO307" s="8">
        <v>0</v>
      </c>
      <c r="AP307" s="8">
        <v>0</v>
      </c>
      <c r="AQ307" s="8">
        <v>0</v>
      </c>
      <c r="AR307" s="8">
        <v>0</v>
      </c>
      <c r="AS307" s="8">
        <v>0</v>
      </c>
      <c r="AT307" s="8">
        <v>0</v>
      </c>
      <c r="AU307" s="8">
        <v>0</v>
      </c>
      <c r="AV307" s="8">
        <v>0</v>
      </c>
      <c r="AW307" s="8">
        <v>0</v>
      </c>
      <c r="AX307" s="8">
        <v>0</v>
      </c>
      <c r="AY307" s="8">
        <v>0</v>
      </c>
      <c r="AZ307" s="8">
        <v>0</v>
      </c>
      <c r="BA307" s="8">
        <v>0</v>
      </c>
      <c r="BB307" s="8">
        <v>0</v>
      </c>
      <c r="BC307" s="8">
        <v>0</v>
      </c>
      <c r="BD307" s="8">
        <f>$H$232</f>
        <v>2.0258695337903372E-2</v>
      </c>
      <c r="BE307" s="8">
        <f>$H$230/2</f>
        <v>1.3020833333333334E-2</v>
      </c>
      <c r="BF307" s="8">
        <f>-$H$235</f>
        <v>-4.0509357152374324E-2</v>
      </c>
      <c r="BG307" s="8">
        <v>0</v>
      </c>
      <c r="BH307" s="8">
        <f>$H$232</f>
        <v>2.0258695337903372E-2</v>
      </c>
      <c r="BI307" s="8">
        <f>-$H$230/2</f>
        <v>-1.3020833333333334E-2</v>
      </c>
      <c r="BJ307" s="8">
        <v>0</v>
      </c>
      <c r="BK307" s="8">
        <v>0</v>
      </c>
      <c r="BL307" s="8">
        <v>0</v>
      </c>
      <c r="BM307" s="8">
        <v>0</v>
      </c>
      <c r="BN307" s="8">
        <v>0</v>
      </c>
      <c r="BO307" s="8">
        <v>0</v>
      </c>
      <c r="BP307" s="8">
        <v>0</v>
      </c>
      <c r="BQ307" s="8">
        <v>0</v>
      </c>
      <c r="BR307" s="8">
        <v>0</v>
      </c>
      <c r="BS307" s="8">
        <v>0</v>
      </c>
    </row>
    <row r="308" spans="1:71" x14ac:dyDescent="0.25">
      <c r="A308" s="3" t="s">
        <v>164</v>
      </c>
      <c r="B308" s="8">
        <v>0</v>
      </c>
      <c r="C308" s="8">
        <v>0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8">
        <v>0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  <c r="P308" s="8">
        <v>0</v>
      </c>
      <c r="Q308" s="8">
        <v>0</v>
      </c>
      <c r="R308" s="8">
        <v>0</v>
      </c>
      <c r="S308" s="8">
        <v>0</v>
      </c>
      <c r="T308" s="8">
        <v>0</v>
      </c>
      <c r="U308" s="8">
        <v>0</v>
      </c>
      <c r="V308" s="8">
        <v>0</v>
      </c>
      <c r="W308" s="8">
        <v>0</v>
      </c>
      <c r="X308" s="8">
        <v>0</v>
      </c>
      <c r="Y308" s="8">
        <v>0</v>
      </c>
      <c r="Z308" s="8">
        <v>0</v>
      </c>
      <c r="AA308" s="8">
        <v>0</v>
      </c>
      <c r="AB308" s="8">
        <v>0</v>
      </c>
      <c r="AC308" s="8">
        <v>0</v>
      </c>
      <c r="AD308" s="8">
        <v>0</v>
      </c>
      <c r="AE308" s="8">
        <v>0</v>
      </c>
      <c r="AF308" s="8">
        <v>0</v>
      </c>
      <c r="AG308" s="8">
        <v>0</v>
      </c>
      <c r="AH308" s="8">
        <v>0</v>
      </c>
      <c r="AI308" s="8">
        <v>0</v>
      </c>
      <c r="AJ308" s="8">
        <v>0</v>
      </c>
      <c r="AK308" s="8">
        <v>0</v>
      </c>
      <c r="AL308" s="8">
        <v>0</v>
      </c>
      <c r="AM308" s="8">
        <v>0</v>
      </c>
      <c r="AN308" s="8">
        <v>0</v>
      </c>
      <c r="AO308" s="8">
        <v>0</v>
      </c>
      <c r="AP308" s="8">
        <v>0</v>
      </c>
      <c r="AQ308" s="8">
        <v>0</v>
      </c>
      <c r="AR308" s="8">
        <v>0</v>
      </c>
      <c r="AS308" s="8">
        <v>0</v>
      </c>
      <c r="AT308" s="8">
        <v>0</v>
      </c>
      <c r="AU308" s="8">
        <v>0</v>
      </c>
      <c r="AV308" s="8">
        <v>0</v>
      </c>
      <c r="AW308" s="8">
        <v>0</v>
      </c>
      <c r="AX308" s="8">
        <v>0</v>
      </c>
      <c r="AY308" s="8">
        <v>0</v>
      </c>
      <c r="AZ308" s="8">
        <v>0</v>
      </c>
      <c r="BA308" s="8">
        <v>0</v>
      </c>
      <c r="BB308" s="8">
        <v>0</v>
      </c>
      <c r="BC308" s="8">
        <v>0</v>
      </c>
      <c r="BD308" s="8">
        <f>-$H$230/2</f>
        <v>-1.3020833333333334E-2</v>
      </c>
      <c r="BE308" s="8">
        <v>1</v>
      </c>
      <c r="BF308" s="8">
        <v>0</v>
      </c>
      <c r="BG308" s="8">
        <f>-$H$238</f>
        <v>-2.0251983948630152</v>
      </c>
      <c r="BH308" s="8">
        <f>$H$230/2</f>
        <v>1.3020833333333334E-2</v>
      </c>
      <c r="BI308" s="8">
        <v>1</v>
      </c>
      <c r="BJ308" s="8">
        <v>0</v>
      </c>
      <c r="BK308" s="8">
        <v>0</v>
      </c>
      <c r="BL308" s="8">
        <v>0</v>
      </c>
      <c r="BM308" s="8">
        <v>0</v>
      </c>
      <c r="BN308" s="8">
        <v>0</v>
      </c>
      <c r="BO308" s="8">
        <v>0</v>
      </c>
      <c r="BP308" s="8">
        <v>0</v>
      </c>
      <c r="BQ308" s="8">
        <v>0</v>
      </c>
      <c r="BR308" s="8">
        <v>0</v>
      </c>
      <c r="BS308" s="8">
        <v>0</v>
      </c>
    </row>
    <row r="309" spans="1:71" x14ac:dyDescent="0.25">
      <c r="A309" s="3" t="s">
        <v>165</v>
      </c>
      <c r="B309" s="8">
        <v>0</v>
      </c>
      <c r="C309" s="8">
        <v>0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 s="8">
        <v>0</v>
      </c>
      <c r="J309" s="8">
        <v>0</v>
      </c>
      <c r="K309" s="8">
        <v>0</v>
      </c>
      <c r="L309" s="8">
        <v>0</v>
      </c>
      <c r="M309" s="8">
        <v>0</v>
      </c>
      <c r="N309" s="8">
        <v>0</v>
      </c>
      <c r="O309" s="8">
        <v>0</v>
      </c>
      <c r="P309" s="8">
        <v>0</v>
      </c>
      <c r="Q309" s="8">
        <v>0</v>
      </c>
      <c r="R309" s="8">
        <v>0</v>
      </c>
      <c r="S309" s="8">
        <v>0</v>
      </c>
      <c r="T309" s="8">
        <v>0</v>
      </c>
      <c r="U309" s="8">
        <v>0</v>
      </c>
      <c r="V309" s="8">
        <v>0</v>
      </c>
      <c r="W309" s="8">
        <v>0</v>
      </c>
      <c r="X309" s="8">
        <v>0</v>
      </c>
      <c r="Y309" s="8">
        <v>0</v>
      </c>
      <c r="Z309" s="8">
        <v>0</v>
      </c>
      <c r="AA309" s="8">
        <v>0</v>
      </c>
      <c r="AB309" s="8">
        <v>0</v>
      </c>
      <c r="AC309" s="8">
        <v>0</v>
      </c>
      <c r="AD309" s="8">
        <v>0</v>
      </c>
      <c r="AE309" s="8">
        <v>0</v>
      </c>
      <c r="AF309" s="8">
        <v>0</v>
      </c>
      <c r="AG309" s="8">
        <v>0</v>
      </c>
      <c r="AH309" s="8">
        <v>0</v>
      </c>
      <c r="AI309" s="8">
        <v>0</v>
      </c>
      <c r="AJ309" s="8">
        <v>0</v>
      </c>
      <c r="AK309" s="8">
        <v>0</v>
      </c>
      <c r="AL309" s="8">
        <v>0</v>
      </c>
      <c r="AM309" s="8">
        <v>0</v>
      </c>
      <c r="AN309" s="8">
        <v>0</v>
      </c>
      <c r="AO309" s="8">
        <v>0</v>
      </c>
      <c r="AP309" s="8">
        <v>0</v>
      </c>
      <c r="AQ309" s="8">
        <v>0</v>
      </c>
      <c r="AR309" s="8">
        <v>0</v>
      </c>
      <c r="AS309" s="8">
        <v>0</v>
      </c>
      <c r="AT309" s="8">
        <v>0</v>
      </c>
      <c r="AU309" s="8">
        <v>0</v>
      </c>
      <c r="AV309" s="8">
        <v>0</v>
      </c>
      <c r="AW309" s="8">
        <v>0</v>
      </c>
      <c r="AX309" s="8">
        <v>0</v>
      </c>
      <c r="AY309" s="8">
        <v>0</v>
      </c>
      <c r="AZ309" s="8">
        <v>0</v>
      </c>
      <c r="BA309" s="8">
        <v>0</v>
      </c>
      <c r="BB309" s="8">
        <v>0</v>
      </c>
      <c r="BC309" s="8">
        <v>0</v>
      </c>
      <c r="BD309" s="8">
        <v>0</v>
      </c>
      <c r="BE309" s="8">
        <v>0</v>
      </c>
      <c r="BF309" s="8">
        <f>$H$232</f>
        <v>2.0258695337903372E-2</v>
      </c>
      <c r="BG309" s="8">
        <f>$H$230/2</f>
        <v>1.3020833333333334E-2</v>
      </c>
      <c r="BH309" s="8">
        <f>-$H$235</f>
        <v>-4.0509357152374324E-2</v>
      </c>
      <c r="BI309" s="8">
        <v>0</v>
      </c>
      <c r="BJ309" s="8">
        <f>$H$232</f>
        <v>2.0258695337903372E-2</v>
      </c>
      <c r="BK309" s="8">
        <f>-$H$230/2</f>
        <v>-1.3020833333333334E-2</v>
      </c>
      <c r="BL309" s="8">
        <v>0</v>
      </c>
      <c r="BM309" s="8">
        <v>0</v>
      </c>
      <c r="BN309" s="8">
        <v>0</v>
      </c>
      <c r="BO309" s="8">
        <v>0</v>
      </c>
      <c r="BP309" s="8">
        <v>0</v>
      </c>
      <c r="BQ309" s="8">
        <v>0</v>
      </c>
      <c r="BR309" s="8">
        <v>0</v>
      </c>
      <c r="BS309" s="8">
        <v>0</v>
      </c>
    </row>
    <row r="310" spans="1:71" x14ac:dyDescent="0.25">
      <c r="A310" s="3" t="s">
        <v>166</v>
      </c>
      <c r="B310" s="8">
        <v>0</v>
      </c>
      <c r="C310" s="8">
        <v>0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  <c r="P310" s="8">
        <v>0</v>
      </c>
      <c r="Q310" s="8">
        <v>0</v>
      </c>
      <c r="R310" s="8">
        <v>0</v>
      </c>
      <c r="S310" s="8">
        <v>0</v>
      </c>
      <c r="T310" s="8">
        <v>0</v>
      </c>
      <c r="U310" s="8">
        <v>0</v>
      </c>
      <c r="V310" s="8">
        <v>0</v>
      </c>
      <c r="W310" s="8">
        <v>0</v>
      </c>
      <c r="X310" s="8">
        <v>0</v>
      </c>
      <c r="Y310" s="8">
        <v>0</v>
      </c>
      <c r="Z310" s="8">
        <v>0</v>
      </c>
      <c r="AA310" s="8">
        <v>0</v>
      </c>
      <c r="AB310" s="8">
        <v>0</v>
      </c>
      <c r="AC310" s="8">
        <v>0</v>
      </c>
      <c r="AD310" s="8">
        <v>0</v>
      </c>
      <c r="AE310" s="8">
        <v>0</v>
      </c>
      <c r="AF310" s="8">
        <v>0</v>
      </c>
      <c r="AG310" s="8">
        <v>0</v>
      </c>
      <c r="AH310" s="8">
        <v>0</v>
      </c>
      <c r="AI310" s="8">
        <v>0</v>
      </c>
      <c r="AJ310" s="8">
        <v>0</v>
      </c>
      <c r="AK310" s="8">
        <v>0</v>
      </c>
      <c r="AL310" s="8">
        <v>0</v>
      </c>
      <c r="AM310" s="8">
        <v>0</v>
      </c>
      <c r="AN310" s="8">
        <v>0</v>
      </c>
      <c r="AO310" s="8">
        <v>0</v>
      </c>
      <c r="AP310" s="8">
        <v>0</v>
      </c>
      <c r="AQ310" s="8">
        <v>0</v>
      </c>
      <c r="AR310" s="8">
        <v>0</v>
      </c>
      <c r="AS310" s="8">
        <v>0</v>
      </c>
      <c r="AT310" s="8">
        <v>0</v>
      </c>
      <c r="AU310" s="8">
        <v>0</v>
      </c>
      <c r="AV310" s="8">
        <v>0</v>
      </c>
      <c r="AW310" s="8">
        <v>0</v>
      </c>
      <c r="AX310" s="8">
        <v>0</v>
      </c>
      <c r="AY310" s="8">
        <v>0</v>
      </c>
      <c r="AZ310" s="8">
        <v>0</v>
      </c>
      <c r="BA310" s="8">
        <v>0</v>
      </c>
      <c r="BB310" s="8">
        <v>0</v>
      </c>
      <c r="BC310" s="8">
        <v>0</v>
      </c>
      <c r="BD310" s="8">
        <v>0</v>
      </c>
      <c r="BE310" s="8">
        <v>0</v>
      </c>
      <c r="BF310" s="8">
        <f>-$H$230/2</f>
        <v>-1.3020833333333334E-2</v>
      </c>
      <c r="BG310" s="8">
        <v>1</v>
      </c>
      <c r="BH310" s="8">
        <v>0</v>
      </c>
      <c r="BI310" s="8">
        <f>-$H$238</f>
        <v>-2.0251983948630152</v>
      </c>
      <c r="BJ310" s="8">
        <f>$H$230/2</f>
        <v>1.3020833333333334E-2</v>
      </c>
      <c r="BK310" s="8">
        <v>1</v>
      </c>
      <c r="BL310" s="8">
        <v>0</v>
      </c>
      <c r="BM310" s="8">
        <v>0</v>
      </c>
      <c r="BN310" s="8">
        <v>0</v>
      </c>
      <c r="BO310" s="8">
        <v>0</v>
      </c>
      <c r="BP310" s="8">
        <v>0</v>
      </c>
      <c r="BQ310" s="8">
        <v>0</v>
      </c>
      <c r="BR310" s="8">
        <v>0</v>
      </c>
      <c r="BS310" s="8">
        <v>0</v>
      </c>
    </row>
    <row r="311" spans="1:71" x14ac:dyDescent="0.25">
      <c r="A311" s="3" t="s">
        <v>167</v>
      </c>
      <c r="B311" s="8">
        <v>0</v>
      </c>
      <c r="C311" s="8">
        <v>0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  <c r="P311" s="8">
        <v>0</v>
      </c>
      <c r="Q311" s="8">
        <v>0</v>
      </c>
      <c r="R311" s="8">
        <v>0</v>
      </c>
      <c r="S311" s="8">
        <v>0</v>
      </c>
      <c r="T311" s="8">
        <v>0</v>
      </c>
      <c r="U311" s="8">
        <v>0</v>
      </c>
      <c r="V311" s="8">
        <v>0</v>
      </c>
      <c r="W311" s="8">
        <v>0</v>
      </c>
      <c r="X311" s="8">
        <v>0</v>
      </c>
      <c r="Y311" s="8">
        <v>0</v>
      </c>
      <c r="Z311" s="8">
        <v>0</v>
      </c>
      <c r="AA311" s="8">
        <v>0</v>
      </c>
      <c r="AB311" s="8">
        <v>0</v>
      </c>
      <c r="AC311" s="8">
        <v>0</v>
      </c>
      <c r="AD311" s="8">
        <v>0</v>
      </c>
      <c r="AE311" s="8">
        <v>0</v>
      </c>
      <c r="AF311" s="8">
        <v>0</v>
      </c>
      <c r="AG311" s="8">
        <v>0</v>
      </c>
      <c r="AH311" s="8">
        <v>0</v>
      </c>
      <c r="AI311" s="8">
        <v>0</v>
      </c>
      <c r="AJ311" s="8">
        <v>0</v>
      </c>
      <c r="AK311" s="8">
        <v>0</v>
      </c>
      <c r="AL311" s="8">
        <v>0</v>
      </c>
      <c r="AM311" s="8">
        <v>0</v>
      </c>
      <c r="AN311" s="8">
        <v>0</v>
      </c>
      <c r="AO311" s="8">
        <v>0</v>
      </c>
      <c r="AP311" s="8">
        <v>0</v>
      </c>
      <c r="AQ311" s="8">
        <v>0</v>
      </c>
      <c r="AR311" s="8">
        <v>0</v>
      </c>
      <c r="AS311" s="8">
        <v>0</v>
      </c>
      <c r="AT311" s="8">
        <v>0</v>
      </c>
      <c r="AU311" s="8">
        <v>0</v>
      </c>
      <c r="AV311" s="8">
        <v>0</v>
      </c>
      <c r="AW311" s="8">
        <v>0</v>
      </c>
      <c r="AX311" s="8">
        <v>0</v>
      </c>
      <c r="AY311" s="8">
        <v>0</v>
      </c>
      <c r="AZ311" s="8">
        <v>0</v>
      </c>
      <c r="BA311" s="8">
        <v>0</v>
      </c>
      <c r="BB311" s="8">
        <v>0</v>
      </c>
      <c r="BC311" s="8">
        <v>0</v>
      </c>
      <c r="BD311" s="8">
        <v>0</v>
      </c>
      <c r="BE311" s="8">
        <v>0</v>
      </c>
      <c r="BF311" s="8">
        <v>0</v>
      </c>
      <c r="BG311" s="8">
        <v>0</v>
      </c>
      <c r="BH311" s="8">
        <f>$H$232</f>
        <v>2.0258695337903372E-2</v>
      </c>
      <c r="BI311" s="8">
        <f>$H$230/2</f>
        <v>1.3020833333333334E-2</v>
      </c>
      <c r="BJ311" s="8">
        <f>-$H$235</f>
        <v>-4.0509357152374324E-2</v>
      </c>
      <c r="BK311" s="8">
        <v>0</v>
      </c>
      <c r="BL311" s="8">
        <f>$H$232</f>
        <v>2.0258695337903372E-2</v>
      </c>
      <c r="BM311" s="8">
        <f>-$H$230/2</f>
        <v>-1.3020833333333334E-2</v>
      </c>
      <c r="BN311" s="8">
        <v>0</v>
      </c>
      <c r="BO311" s="8">
        <v>0</v>
      </c>
      <c r="BP311" s="8">
        <v>0</v>
      </c>
      <c r="BQ311" s="8">
        <v>0</v>
      </c>
      <c r="BR311" s="8">
        <v>0</v>
      </c>
      <c r="BS311" s="8">
        <v>0</v>
      </c>
    </row>
    <row r="312" spans="1:71" x14ac:dyDescent="0.25">
      <c r="A312" s="3" t="s">
        <v>168</v>
      </c>
      <c r="B312" s="8">
        <v>0</v>
      </c>
      <c r="C312" s="8">
        <v>0</v>
      </c>
      <c r="D312" s="8">
        <v>0</v>
      </c>
      <c r="E312" s="8">
        <v>0</v>
      </c>
      <c r="F312" s="8">
        <v>0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8">
        <v>0</v>
      </c>
      <c r="Q312" s="8">
        <v>0</v>
      </c>
      <c r="R312" s="8">
        <v>0</v>
      </c>
      <c r="S312" s="8">
        <v>0</v>
      </c>
      <c r="T312" s="8">
        <v>0</v>
      </c>
      <c r="U312" s="8">
        <v>0</v>
      </c>
      <c r="V312" s="8">
        <v>0</v>
      </c>
      <c r="W312" s="8">
        <v>0</v>
      </c>
      <c r="X312" s="8">
        <v>0</v>
      </c>
      <c r="Y312" s="8">
        <v>0</v>
      </c>
      <c r="Z312" s="8">
        <v>0</v>
      </c>
      <c r="AA312" s="8">
        <v>0</v>
      </c>
      <c r="AB312" s="8">
        <v>0</v>
      </c>
      <c r="AC312" s="8">
        <v>0</v>
      </c>
      <c r="AD312" s="8">
        <v>0</v>
      </c>
      <c r="AE312" s="8">
        <v>0</v>
      </c>
      <c r="AF312" s="8">
        <v>0</v>
      </c>
      <c r="AG312" s="8">
        <v>0</v>
      </c>
      <c r="AH312" s="8">
        <v>0</v>
      </c>
      <c r="AI312" s="8">
        <v>0</v>
      </c>
      <c r="AJ312" s="8">
        <v>0</v>
      </c>
      <c r="AK312" s="8">
        <v>0</v>
      </c>
      <c r="AL312" s="8">
        <v>0</v>
      </c>
      <c r="AM312" s="8">
        <v>0</v>
      </c>
      <c r="AN312" s="8">
        <v>0</v>
      </c>
      <c r="AO312" s="8">
        <v>0</v>
      </c>
      <c r="AP312" s="8">
        <v>0</v>
      </c>
      <c r="AQ312" s="8">
        <v>0</v>
      </c>
      <c r="AR312" s="8">
        <v>0</v>
      </c>
      <c r="AS312" s="8">
        <v>0</v>
      </c>
      <c r="AT312" s="8">
        <v>0</v>
      </c>
      <c r="AU312" s="8">
        <v>0</v>
      </c>
      <c r="AV312" s="8">
        <v>0</v>
      </c>
      <c r="AW312" s="8">
        <v>0</v>
      </c>
      <c r="AX312" s="8">
        <v>0</v>
      </c>
      <c r="AY312" s="8">
        <v>0</v>
      </c>
      <c r="AZ312" s="8">
        <v>0</v>
      </c>
      <c r="BA312" s="8">
        <v>0</v>
      </c>
      <c r="BB312" s="8">
        <v>0</v>
      </c>
      <c r="BC312" s="8">
        <v>0</v>
      </c>
      <c r="BD312" s="8">
        <v>0</v>
      </c>
      <c r="BE312" s="8">
        <v>0</v>
      </c>
      <c r="BF312" s="8">
        <v>0</v>
      </c>
      <c r="BG312" s="8">
        <v>0</v>
      </c>
      <c r="BH312" s="8">
        <f>-$H$230/2</f>
        <v>-1.3020833333333334E-2</v>
      </c>
      <c r="BI312" s="8">
        <v>1</v>
      </c>
      <c r="BJ312" s="8">
        <v>0</v>
      </c>
      <c r="BK312" s="8">
        <f>-$H$238</f>
        <v>-2.0251983948630152</v>
      </c>
      <c r="BL312" s="8">
        <f>$H$230/2</f>
        <v>1.3020833333333334E-2</v>
      </c>
      <c r="BM312" s="8">
        <v>1</v>
      </c>
      <c r="BN312" s="8">
        <v>0</v>
      </c>
      <c r="BO312" s="8">
        <v>0</v>
      </c>
      <c r="BP312" s="8">
        <v>0</v>
      </c>
      <c r="BQ312" s="8">
        <v>0</v>
      </c>
      <c r="BR312" s="8">
        <v>0</v>
      </c>
      <c r="BS312" s="8">
        <v>0</v>
      </c>
    </row>
    <row r="313" spans="1:71" x14ac:dyDescent="0.25">
      <c r="A313" s="3" t="s">
        <v>169</v>
      </c>
      <c r="B313" s="8">
        <v>0</v>
      </c>
      <c r="C313" s="8">
        <v>0</v>
      </c>
      <c r="D313" s="8">
        <v>0</v>
      </c>
      <c r="E313" s="8">
        <v>0</v>
      </c>
      <c r="F313" s="8">
        <v>0</v>
      </c>
      <c r="G313" s="8">
        <v>0</v>
      </c>
      <c r="H313" s="8">
        <v>0</v>
      </c>
      <c r="I313" s="8">
        <v>0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  <c r="O313" s="8">
        <v>0</v>
      </c>
      <c r="P313" s="8">
        <v>0</v>
      </c>
      <c r="Q313" s="8">
        <v>0</v>
      </c>
      <c r="R313" s="8">
        <v>0</v>
      </c>
      <c r="S313" s="8">
        <v>0</v>
      </c>
      <c r="T313" s="8">
        <v>0</v>
      </c>
      <c r="U313" s="8">
        <v>0</v>
      </c>
      <c r="V313" s="8">
        <v>0</v>
      </c>
      <c r="W313" s="8">
        <v>0</v>
      </c>
      <c r="X313" s="8">
        <v>0</v>
      </c>
      <c r="Y313" s="8">
        <v>0</v>
      </c>
      <c r="Z313" s="8">
        <v>0</v>
      </c>
      <c r="AA313" s="8">
        <v>0</v>
      </c>
      <c r="AB313" s="8">
        <v>0</v>
      </c>
      <c r="AC313" s="8">
        <v>0</v>
      </c>
      <c r="AD313" s="8">
        <v>0</v>
      </c>
      <c r="AE313" s="8">
        <v>0</v>
      </c>
      <c r="AF313" s="8">
        <v>0</v>
      </c>
      <c r="AG313" s="8">
        <v>0</v>
      </c>
      <c r="AH313" s="8">
        <v>0</v>
      </c>
      <c r="AI313" s="8">
        <v>0</v>
      </c>
      <c r="AJ313" s="8">
        <v>0</v>
      </c>
      <c r="AK313" s="8">
        <v>0</v>
      </c>
      <c r="AL313" s="8">
        <v>0</v>
      </c>
      <c r="AM313" s="8">
        <v>0</v>
      </c>
      <c r="AN313" s="8">
        <v>0</v>
      </c>
      <c r="AO313" s="8">
        <v>0</v>
      </c>
      <c r="AP313" s="8">
        <v>0</v>
      </c>
      <c r="AQ313" s="8">
        <v>0</v>
      </c>
      <c r="AR313" s="8">
        <v>0</v>
      </c>
      <c r="AS313" s="8">
        <v>0</v>
      </c>
      <c r="AT313" s="8">
        <v>0</v>
      </c>
      <c r="AU313" s="8">
        <v>0</v>
      </c>
      <c r="AV313" s="8">
        <v>0</v>
      </c>
      <c r="AW313" s="8">
        <v>0</v>
      </c>
      <c r="AX313" s="8">
        <v>0</v>
      </c>
      <c r="AY313" s="8">
        <v>0</v>
      </c>
      <c r="AZ313" s="8">
        <v>0</v>
      </c>
      <c r="BA313" s="8">
        <v>0</v>
      </c>
      <c r="BB313" s="8">
        <v>0</v>
      </c>
      <c r="BC313" s="8">
        <v>0</v>
      </c>
      <c r="BD313" s="8">
        <v>0</v>
      </c>
      <c r="BE313" s="8">
        <v>0</v>
      </c>
      <c r="BF313" s="8">
        <v>0</v>
      </c>
      <c r="BG313" s="8">
        <v>0</v>
      </c>
      <c r="BH313" s="8">
        <v>0</v>
      </c>
      <c r="BI313" s="8">
        <v>0</v>
      </c>
      <c r="BJ313" s="8">
        <f>$H$232</f>
        <v>2.0258695337903372E-2</v>
      </c>
      <c r="BK313" s="8">
        <f>$H$230/2</f>
        <v>1.3020833333333334E-2</v>
      </c>
      <c r="BL313" s="8">
        <f>-$H$235</f>
        <v>-4.0509357152374324E-2</v>
      </c>
      <c r="BM313" s="8">
        <v>0</v>
      </c>
      <c r="BN313" s="8">
        <f>$H$232</f>
        <v>2.0258695337903372E-2</v>
      </c>
      <c r="BO313" s="8">
        <f>-$H$230/2</f>
        <v>-1.3020833333333334E-2</v>
      </c>
      <c r="BP313" s="8">
        <v>0</v>
      </c>
      <c r="BQ313" s="8">
        <v>0</v>
      </c>
      <c r="BR313" s="8">
        <v>0</v>
      </c>
      <c r="BS313" s="8">
        <v>0</v>
      </c>
    </row>
    <row r="314" spans="1:71" x14ac:dyDescent="0.25">
      <c r="A314" s="3" t="s">
        <v>170</v>
      </c>
      <c r="B314" s="8">
        <v>0</v>
      </c>
      <c r="C314" s="8">
        <v>0</v>
      </c>
      <c r="D314" s="8">
        <v>0</v>
      </c>
      <c r="E314" s="8">
        <v>0</v>
      </c>
      <c r="F314" s="8">
        <v>0</v>
      </c>
      <c r="G314" s="8">
        <v>0</v>
      </c>
      <c r="H314" s="8">
        <v>0</v>
      </c>
      <c r="I314" s="8">
        <v>0</v>
      </c>
      <c r="J314" s="8">
        <v>0</v>
      </c>
      <c r="K314" s="8">
        <v>0</v>
      </c>
      <c r="L314" s="8">
        <v>0</v>
      </c>
      <c r="M314" s="8">
        <v>0</v>
      </c>
      <c r="N314" s="8">
        <v>0</v>
      </c>
      <c r="O314" s="8">
        <v>0</v>
      </c>
      <c r="P314" s="8">
        <v>0</v>
      </c>
      <c r="Q314" s="8">
        <v>0</v>
      </c>
      <c r="R314" s="8">
        <v>0</v>
      </c>
      <c r="S314" s="8">
        <v>0</v>
      </c>
      <c r="T314" s="8">
        <v>0</v>
      </c>
      <c r="U314" s="8">
        <v>0</v>
      </c>
      <c r="V314" s="8">
        <v>0</v>
      </c>
      <c r="W314" s="8">
        <v>0</v>
      </c>
      <c r="X314" s="8">
        <v>0</v>
      </c>
      <c r="Y314" s="8">
        <v>0</v>
      </c>
      <c r="Z314" s="8">
        <v>0</v>
      </c>
      <c r="AA314" s="8">
        <v>0</v>
      </c>
      <c r="AB314" s="8">
        <v>0</v>
      </c>
      <c r="AC314" s="8">
        <v>0</v>
      </c>
      <c r="AD314" s="8">
        <v>0</v>
      </c>
      <c r="AE314" s="8">
        <v>0</v>
      </c>
      <c r="AF314" s="8">
        <v>0</v>
      </c>
      <c r="AG314" s="8">
        <v>0</v>
      </c>
      <c r="AH314" s="8">
        <v>0</v>
      </c>
      <c r="AI314" s="8">
        <v>0</v>
      </c>
      <c r="AJ314" s="8">
        <v>0</v>
      </c>
      <c r="AK314" s="8">
        <v>0</v>
      </c>
      <c r="AL314" s="8">
        <v>0</v>
      </c>
      <c r="AM314" s="8">
        <v>0</v>
      </c>
      <c r="AN314" s="8">
        <v>0</v>
      </c>
      <c r="AO314" s="8">
        <v>0</v>
      </c>
      <c r="AP314" s="8">
        <v>0</v>
      </c>
      <c r="AQ314" s="8">
        <v>0</v>
      </c>
      <c r="AR314" s="8">
        <v>0</v>
      </c>
      <c r="AS314" s="8">
        <v>0</v>
      </c>
      <c r="AT314" s="8">
        <v>0</v>
      </c>
      <c r="AU314" s="8">
        <v>0</v>
      </c>
      <c r="AV314" s="8">
        <v>0</v>
      </c>
      <c r="AW314" s="8">
        <v>0</v>
      </c>
      <c r="AX314" s="8">
        <v>0</v>
      </c>
      <c r="AY314" s="8">
        <v>0</v>
      </c>
      <c r="AZ314" s="8">
        <v>0</v>
      </c>
      <c r="BA314" s="8">
        <v>0</v>
      </c>
      <c r="BB314" s="8">
        <v>0</v>
      </c>
      <c r="BC314" s="8">
        <v>0</v>
      </c>
      <c r="BD314" s="8">
        <v>0</v>
      </c>
      <c r="BE314" s="8">
        <v>0</v>
      </c>
      <c r="BF314" s="8">
        <v>0</v>
      </c>
      <c r="BG314" s="8">
        <v>0</v>
      </c>
      <c r="BH314" s="8">
        <v>0</v>
      </c>
      <c r="BI314" s="8">
        <v>0</v>
      </c>
      <c r="BJ314" s="8">
        <f>-$H$230/2</f>
        <v>-1.3020833333333334E-2</v>
      </c>
      <c r="BK314" s="8">
        <v>1</v>
      </c>
      <c r="BL314" s="8">
        <v>0</v>
      </c>
      <c r="BM314" s="8">
        <f>-$H$238</f>
        <v>-2.0251983948630152</v>
      </c>
      <c r="BN314" s="8">
        <f>$H$230/2</f>
        <v>1.3020833333333334E-2</v>
      </c>
      <c r="BO314" s="8">
        <v>1</v>
      </c>
      <c r="BP314" s="8">
        <v>0</v>
      </c>
      <c r="BQ314" s="8">
        <v>0</v>
      </c>
      <c r="BR314" s="8">
        <v>0</v>
      </c>
      <c r="BS314" s="8">
        <v>0</v>
      </c>
    </row>
    <row r="315" spans="1:71" x14ac:dyDescent="0.25">
      <c r="A315" s="3" t="s">
        <v>171</v>
      </c>
      <c r="B315" s="8">
        <v>0</v>
      </c>
      <c r="C315" s="8">
        <v>0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8">
        <v>0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8">
        <v>0</v>
      </c>
      <c r="V315" s="8">
        <v>0</v>
      </c>
      <c r="W315" s="8">
        <v>0</v>
      </c>
      <c r="X315" s="8">
        <v>0</v>
      </c>
      <c r="Y315" s="8">
        <v>0</v>
      </c>
      <c r="Z315" s="8">
        <v>0</v>
      </c>
      <c r="AA315" s="8">
        <v>0</v>
      </c>
      <c r="AB315" s="8">
        <v>0</v>
      </c>
      <c r="AC315" s="8">
        <v>0</v>
      </c>
      <c r="AD315" s="8">
        <v>0</v>
      </c>
      <c r="AE315" s="8">
        <v>0</v>
      </c>
      <c r="AF315" s="8">
        <v>0</v>
      </c>
      <c r="AG315" s="8">
        <v>0</v>
      </c>
      <c r="AH315" s="8">
        <v>0</v>
      </c>
      <c r="AI315" s="8">
        <v>0</v>
      </c>
      <c r="AJ315" s="8">
        <v>0</v>
      </c>
      <c r="AK315" s="8">
        <v>0</v>
      </c>
      <c r="AL315" s="8">
        <v>0</v>
      </c>
      <c r="AM315" s="8">
        <v>0</v>
      </c>
      <c r="AN315" s="8">
        <v>0</v>
      </c>
      <c r="AO315" s="8">
        <v>0</v>
      </c>
      <c r="AP315" s="8">
        <v>0</v>
      </c>
      <c r="AQ315" s="8">
        <v>0</v>
      </c>
      <c r="AR315" s="8">
        <v>0</v>
      </c>
      <c r="AS315" s="8">
        <v>0</v>
      </c>
      <c r="AT315" s="8">
        <v>0</v>
      </c>
      <c r="AU315" s="8">
        <v>0</v>
      </c>
      <c r="AV315" s="8">
        <v>0</v>
      </c>
      <c r="AW315" s="8">
        <v>0</v>
      </c>
      <c r="AX315" s="8">
        <v>0</v>
      </c>
      <c r="AY315" s="8">
        <v>0</v>
      </c>
      <c r="AZ315" s="8">
        <v>0</v>
      </c>
      <c r="BA315" s="8">
        <v>0</v>
      </c>
      <c r="BB315" s="8">
        <v>0</v>
      </c>
      <c r="BC315" s="8">
        <v>0</v>
      </c>
      <c r="BD315" s="8">
        <v>0</v>
      </c>
      <c r="BE315" s="8">
        <v>0</v>
      </c>
      <c r="BF315" s="8">
        <v>0</v>
      </c>
      <c r="BG315" s="8">
        <v>0</v>
      </c>
      <c r="BH315" s="8">
        <v>0</v>
      </c>
      <c r="BI315" s="8">
        <v>0</v>
      </c>
      <c r="BJ315" s="8">
        <v>0</v>
      </c>
      <c r="BK315" s="8">
        <v>0</v>
      </c>
      <c r="BL315" s="8">
        <f>$H$232</f>
        <v>2.0258695337903372E-2</v>
      </c>
      <c r="BM315" s="8">
        <f>$H$230/2</f>
        <v>1.3020833333333334E-2</v>
      </c>
      <c r="BN315" s="8">
        <f>-$H$235</f>
        <v>-4.0509357152374324E-2</v>
      </c>
      <c r="BO315" s="8">
        <v>0</v>
      </c>
      <c r="BP315" s="8">
        <f>$H$232</f>
        <v>2.0258695337903372E-2</v>
      </c>
      <c r="BQ315" s="8">
        <f>-$H$230/2</f>
        <v>-1.3020833333333334E-2</v>
      </c>
      <c r="BR315" s="8">
        <v>0</v>
      </c>
      <c r="BS315" s="8">
        <v>0</v>
      </c>
    </row>
    <row r="316" spans="1:71" x14ac:dyDescent="0.25">
      <c r="A316" s="3" t="s">
        <v>172</v>
      </c>
      <c r="B316" s="8">
        <v>0</v>
      </c>
      <c r="C316" s="8">
        <v>0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0</v>
      </c>
      <c r="U316" s="8">
        <v>0</v>
      </c>
      <c r="V316" s="8">
        <v>0</v>
      </c>
      <c r="W316" s="8">
        <v>0</v>
      </c>
      <c r="X316" s="8">
        <v>0</v>
      </c>
      <c r="Y316" s="8">
        <v>0</v>
      </c>
      <c r="Z316" s="8">
        <v>0</v>
      </c>
      <c r="AA316" s="8">
        <v>0</v>
      </c>
      <c r="AB316" s="8">
        <v>0</v>
      </c>
      <c r="AC316" s="8">
        <v>0</v>
      </c>
      <c r="AD316" s="8">
        <v>0</v>
      </c>
      <c r="AE316" s="8">
        <v>0</v>
      </c>
      <c r="AF316" s="8">
        <v>0</v>
      </c>
      <c r="AG316" s="8">
        <v>0</v>
      </c>
      <c r="AH316" s="8">
        <v>0</v>
      </c>
      <c r="AI316" s="8">
        <v>0</v>
      </c>
      <c r="AJ316" s="8">
        <v>0</v>
      </c>
      <c r="AK316" s="8">
        <v>0</v>
      </c>
      <c r="AL316" s="8">
        <v>0</v>
      </c>
      <c r="AM316" s="8">
        <v>0</v>
      </c>
      <c r="AN316" s="8">
        <v>0</v>
      </c>
      <c r="AO316" s="8">
        <v>0</v>
      </c>
      <c r="AP316" s="8">
        <v>0</v>
      </c>
      <c r="AQ316" s="8">
        <v>0</v>
      </c>
      <c r="AR316" s="8">
        <v>0</v>
      </c>
      <c r="AS316" s="8">
        <v>0</v>
      </c>
      <c r="AT316" s="8">
        <v>0</v>
      </c>
      <c r="AU316" s="8">
        <v>0</v>
      </c>
      <c r="AV316" s="8">
        <v>0</v>
      </c>
      <c r="AW316" s="8">
        <v>0</v>
      </c>
      <c r="AX316" s="8">
        <v>0</v>
      </c>
      <c r="AY316" s="8">
        <v>0</v>
      </c>
      <c r="AZ316" s="8">
        <v>0</v>
      </c>
      <c r="BA316" s="8">
        <v>0</v>
      </c>
      <c r="BB316" s="8">
        <v>0</v>
      </c>
      <c r="BC316" s="8">
        <v>0</v>
      </c>
      <c r="BD316" s="8">
        <v>0</v>
      </c>
      <c r="BE316" s="8">
        <v>0</v>
      </c>
      <c r="BF316" s="8">
        <v>0</v>
      </c>
      <c r="BG316" s="8">
        <v>0</v>
      </c>
      <c r="BH316" s="8">
        <v>0</v>
      </c>
      <c r="BI316" s="8">
        <v>0</v>
      </c>
      <c r="BJ316" s="8">
        <v>0</v>
      </c>
      <c r="BK316" s="8">
        <v>0</v>
      </c>
      <c r="BL316" s="8">
        <f>-$H$230/2</f>
        <v>-1.3020833333333334E-2</v>
      </c>
      <c r="BM316" s="8">
        <v>1</v>
      </c>
      <c r="BN316" s="8">
        <v>0</v>
      </c>
      <c r="BO316" s="8">
        <f>-$H$238</f>
        <v>-2.0251983948630152</v>
      </c>
      <c r="BP316" s="8">
        <f>$H$230/2</f>
        <v>1.3020833333333334E-2</v>
      </c>
      <c r="BQ316" s="8">
        <v>1</v>
      </c>
      <c r="BR316" s="8">
        <v>0</v>
      </c>
      <c r="BS316" s="8">
        <v>0</v>
      </c>
    </row>
    <row r="317" spans="1:71" x14ac:dyDescent="0.25">
      <c r="A317" s="3" t="s">
        <v>173</v>
      </c>
      <c r="B317" s="8">
        <v>0</v>
      </c>
      <c r="C317" s="8">
        <v>0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8">
        <v>0</v>
      </c>
      <c r="W317" s="8">
        <v>0</v>
      </c>
      <c r="X317" s="8">
        <v>0</v>
      </c>
      <c r="Y317" s="8">
        <v>0</v>
      </c>
      <c r="Z317" s="8">
        <v>0</v>
      </c>
      <c r="AA317" s="8">
        <v>0</v>
      </c>
      <c r="AB317" s="8">
        <v>0</v>
      </c>
      <c r="AC317" s="8">
        <v>0</v>
      </c>
      <c r="AD317" s="8">
        <v>0</v>
      </c>
      <c r="AE317" s="8">
        <v>0</v>
      </c>
      <c r="AF317" s="8">
        <v>0</v>
      </c>
      <c r="AG317" s="8">
        <v>0</v>
      </c>
      <c r="AH317" s="8">
        <v>0</v>
      </c>
      <c r="AI317" s="8">
        <v>0</v>
      </c>
      <c r="AJ317" s="8">
        <v>0</v>
      </c>
      <c r="AK317" s="8">
        <v>0</v>
      </c>
      <c r="AL317" s="8">
        <v>0</v>
      </c>
      <c r="AM317" s="8">
        <v>0</v>
      </c>
      <c r="AN317" s="8">
        <v>0</v>
      </c>
      <c r="AO317" s="8">
        <v>0</v>
      </c>
      <c r="AP317" s="8">
        <v>0</v>
      </c>
      <c r="AQ317" s="8">
        <v>0</v>
      </c>
      <c r="AR317" s="8">
        <v>0</v>
      </c>
      <c r="AS317" s="8">
        <v>0</v>
      </c>
      <c r="AT317" s="8">
        <v>0</v>
      </c>
      <c r="AU317" s="8">
        <v>0</v>
      </c>
      <c r="AV317" s="8">
        <v>0</v>
      </c>
      <c r="AW317" s="8">
        <v>0</v>
      </c>
      <c r="AX317" s="8">
        <v>0</v>
      </c>
      <c r="AY317" s="8">
        <v>0</v>
      </c>
      <c r="AZ317" s="8">
        <v>0</v>
      </c>
      <c r="BA317" s="8">
        <v>0</v>
      </c>
      <c r="BB317" s="8">
        <v>0</v>
      </c>
      <c r="BC317" s="8">
        <v>0</v>
      </c>
      <c r="BD317" s="8">
        <v>0</v>
      </c>
      <c r="BE317" s="8">
        <v>0</v>
      </c>
      <c r="BF317" s="8">
        <v>0</v>
      </c>
      <c r="BG317" s="8">
        <v>0</v>
      </c>
      <c r="BH317" s="8">
        <v>0</v>
      </c>
      <c r="BI317" s="8">
        <v>0</v>
      </c>
      <c r="BJ317" s="8">
        <v>0</v>
      </c>
      <c r="BK317" s="8">
        <v>0</v>
      </c>
      <c r="BL317" s="8">
        <v>0</v>
      </c>
      <c r="BM317" s="8">
        <v>0</v>
      </c>
      <c r="BN317" s="8">
        <f>$H$232</f>
        <v>2.0258695337903372E-2</v>
      </c>
      <c r="BO317" s="8">
        <f>$H$230/2</f>
        <v>1.3020833333333334E-2</v>
      </c>
      <c r="BP317" s="8">
        <f>-$H$235</f>
        <v>-4.0509357152374324E-2</v>
      </c>
      <c r="BQ317" s="8">
        <v>0</v>
      </c>
      <c r="BR317" s="8">
        <f>$H$232</f>
        <v>2.0258695337903372E-2</v>
      </c>
      <c r="BS317" s="8">
        <f>-$H$230/2</f>
        <v>-1.3020833333333334E-2</v>
      </c>
    </row>
    <row r="318" spans="1:71" x14ac:dyDescent="0.25">
      <c r="A318" s="3" t="s">
        <v>174</v>
      </c>
      <c r="B318" s="8">
        <v>0</v>
      </c>
      <c r="C318" s="8">
        <v>0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  <c r="P318" s="8">
        <v>0</v>
      </c>
      <c r="Q318" s="8">
        <v>0</v>
      </c>
      <c r="R318" s="8">
        <v>0</v>
      </c>
      <c r="S318" s="8">
        <v>0</v>
      </c>
      <c r="T318" s="8">
        <v>0</v>
      </c>
      <c r="U318" s="8">
        <v>0</v>
      </c>
      <c r="V318" s="8">
        <v>0</v>
      </c>
      <c r="W318" s="8">
        <v>0</v>
      </c>
      <c r="X318" s="8">
        <v>0</v>
      </c>
      <c r="Y318" s="8">
        <v>0</v>
      </c>
      <c r="Z318" s="8">
        <v>0</v>
      </c>
      <c r="AA318" s="8">
        <v>0</v>
      </c>
      <c r="AB318" s="8">
        <v>0</v>
      </c>
      <c r="AC318" s="8">
        <v>0</v>
      </c>
      <c r="AD318" s="8">
        <v>0</v>
      </c>
      <c r="AE318" s="8">
        <v>0</v>
      </c>
      <c r="AF318" s="8">
        <v>0</v>
      </c>
      <c r="AG318" s="8">
        <v>0</v>
      </c>
      <c r="AH318" s="8">
        <v>0</v>
      </c>
      <c r="AI318" s="8">
        <v>0</v>
      </c>
      <c r="AJ318" s="8">
        <v>0</v>
      </c>
      <c r="AK318" s="8">
        <v>0</v>
      </c>
      <c r="AL318" s="8">
        <v>0</v>
      </c>
      <c r="AM318" s="8">
        <v>0</v>
      </c>
      <c r="AN318" s="8">
        <v>0</v>
      </c>
      <c r="AO318" s="8">
        <v>0</v>
      </c>
      <c r="AP318" s="8">
        <v>0</v>
      </c>
      <c r="AQ318" s="8">
        <v>0</v>
      </c>
      <c r="AR318" s="8">
        <v>0</v>
      </c>
      <c r="AS318" s="8">
        <v>0</v>
      </c>
      <c r="AT318" s="8">
        <v>0</v>
      </c>
      <c r="AU318" s="8">
        <v>0</v>
      </c>
      <c r="AV318" s="8">
        <v>0</v>
      </c>
      <c r="AW318" s="8">
        <v>0</v>
      </c>
      <c r="AX318" s="8">
        <v>0</v>
      </c>
      <c r="AY318" s="8">
        <v>0</v>
      </c>
      <c r="AZ318" s="8">
        <v>0</v>
      </c>
      <c r="BA318" s="8">
        <v>0</v>
      </c>
      <c r="BB318" s="8">
        <v>0</v>
      </c>
      <c r="BC318" s="8">
        <v>0</v>
      </c>
      <c r="BD318" s="8">
        <v>0</v>
      </c>
      <c r="BE318" s="8">
        <v>0</v>
      </c>
      <c r="BF318" s="8">
        <v>0</v>
      </c>
      <c r="BG318" s="8">
        <v>0</v>
      </c>
      <c r="BH318" s="8">
        <v>0</v>
      </c>
      <c r="BI318" s="8">
        <v>0</v>
      </c>
      <c r="BJ318" s="8">
        <v>0</v>
      </c>
      <c r="BK318" s="8">
        <v>0</v>
      </c>
      <c r="BL318" s="8">
        <v>0</v>
      </c>
      <c r="BM318" s="8">
        <v>0</v>
      </c>
      <c r="BN318" s="8">
        <f>-$H$230/2</f>
        <v>-1.3020833333333334E-2</v>
      </c>
      <c r="BO318" s="8">
        <v>1</v>
      </c>
      <c r="BP318" s="8">
        <v>0</v>
      </c>
      <c r="BQ318" s="8">
        <f>-$H$238</f>
        <v>-2.0251983948630152</v>
      </c>
      <c r="BR318" s="8">
        <f>$H$230/2</f>
        <v>1.3020833333333334E-2</v>
      </c>
      <c r="BS318" s="8">
        <v>1</v>
      </c>
    </row>
    <row r="319" spans="1:71" x14ac:dyDescent="0.25">
      <c r="A319" s="3" t="s">
        <v>19</v>
      </c>
      <c r="B319" s="8">
        <v>0</v>
      </c>
      <c r="C319" s="8">
        <v>0</v>
      </c>
      <c r="D319" s="8">
        <v>1</v>
      </c>
      <c r="E319" s="8">
        <v>0</v>
      </c>
      <c r="F319" s="8">
        <v>0</v>
      </c>
      <c r="G319" s="8">
        <v>0</v>
      </c>
      <c r="H319" s="8">
        <v>0</v>
      </c>
      <c r="I319" s="8">
        <v>0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  <c r="O319" s="8">
        <v>0</v>
      </c>
      <c r="P319" s="8">
        <v>0</v>
      </c>
      <c r="Q319" s="8">
        <v>0</v>
      </c>
      <c r="R319" s="8">
        <v>0</v>
      </c>
      <c r="S319" s="8">
        <v>0</v>
      </c>
      <c r="T319" s="8">
        <v>0</v>
      </c>
      <c r="U319" s="8">
        <v>0</v>
      </c>
      <c r="V319" s="8">
        <v>0</v>
      </c>
      <c r="W319" s="8">
        <v>0</v>
      </c>
      <c r="X319" s="8">
        <v>0</v>
      </c>
      <c r="Y319" s="8">
        <v>0</v>
      </c>
      <c r="Z319" s="8">
        <v>0</v>
      </c>
      <c r="AA319" s="8">
        <v>0</v>
      </c>
      <c r="AB319" s="8">
        <v>0</v>
      </c>
      <c r="AC319" s="8">
        <v>0</v>
      </c>
      <c r="AD319" s="8">
        <v>0</v>
      </c>
      <c r="AE319" s="8">
        <v>0</v>
      </c>
      <c r="AF319" s="8">
        <v>0</v>
      </c>
      <c r="AG319" s="8">
        <v>0</v>
      </c>
      <c r="AH319" s="8">
        <v>0</v>
      </c>
      <c r="AI319" s="8">
        <v>0</v>
      </c>
      <c r="AJ319" s="8">
        <v>0</v>
      </c>
      <c r="AK319" s="8">
        <v>0</v>
      </c>
      <c r="AL319" s="8">
        <v>0</v>
      </c>
      <c r="AM319" s="8">
        <v>0</v>
      </c>
      <c r="AN319" s="8">
        <v>0</v>
      </c>
      <c r="AO319" s="8">
        <v>0</v>
      </c>
      <c r="AP319" s="8">
        <v>0</v>
      </c>
      <c r="AQ319" s="8">
        <v>0</v>
      </c>
      <c r="AR319" s="8">
        <v>0</v>
      </c>
      <c r="AS319" s="8">
        <v>0</v>
      </c>
      <c r="AT319" s="8">
        <v>0</v>
      </c>
      <c r="AU319" s="8">
        <v>0</v>
      </c>
      <c r="AV319" s="8">
        <v>0</v>
      </c>
      <c r="AW319" s="8">
        <v>0</v>
      </c>
      <c r="AX319" s="8">
        <v>0</v>
      </c>
      <c r="AY319" s="8">
        <v>0</v>
      </c>
      <c r="AZ319" s="8">
        <v>0</v>
      </c>
      <c r="BA319" s="8">
        <v>0</v>
      </c>
      <c r="BB319" s="8">
        <v>0</v>
      </c>
      <c r="BC319" s="8">
        <v>0</v>
      </c>
      <c r="BD319" s="8">
        <v>0</v>
      </c>
      <c r="BE319" s="8">
        <v>0</v>
      </c>
      <c r="BF319" s="8">
        <v>0</v>
      </c>
      <c r="BG319" s="8">
        <v>0</v>
      </c>
      <c r="BH319" s="8">
        <v>0</v>
      </c>
      <c r="BI319" s="8">
        <v>0</v>
      </c>
      <c r="BJ319" s="8">
        <v>0</v>
      </c>
      <c r="BK319" s="8">
        <v>0</v>
      </c>
      <c r="BL319" s="8">
        <v>0</v>
      </c>
      <c r="BM319" s="8">
        <v>0</v>
      </c>
      <c r="BN319" s="8">
        <v>0</v>
      </c>
      <c r="BO319" s="8">
        <v>0</v>
      </c>
      <c r="BP319" s="8">
        <v>0</v>
      </c>
      <c r="BQ319" s="8">
        <v>0</v>
      </c>
      <c r="BR319" s="8">
        <v>0</v>
      </c>
      <c r="BS319" s="8">
        <v>0</v>
      </c>
    </row>
    <row r="320" spans="1:71" x14ac:dyDescent="0.25">
      <c r="A320" s="3" t="s">
        <v>20</v>
      </c>
      <c r="B320" s="8">
        <v>0</v>
      </c>
      <c r="C320" s="8">
        <v>1</v>
      </c>
      <c r="D320" s="8">
        <v>0</v>
      </c>
      <c r="E320" s="8">
        <v>0</v>
      </c>
      <c r="F320" s="8">
        <v>0</v>
      </c>
      <c r="G320" s="8">
        <v>-1</v>
      </c>
      <c r="H320" s="8">
        <v>0</v>
      </c>
      <c r="I320" s="8">
        <v>0</v>
      </c>
      <c r="J320" s="8">
        <v>0</v>
      </c>
      <c r="K320" s="8">
        <v>0</v>
      </c>
      <c r="L320" s="8">
        <v>0</v>
      </c>
      <c r="M320" s="8">
        <v>0</v>
      </c>
      <c r="N320" s="8">
        <v>0</v>
      </c>
      <c r="O320" s="8">
        <v>0</v>
      </c>
      <c r="P320" s="8">
        <v>0</v>
      </c>
      <c r="Q320" s="8">
        <v>0</v>
      </c>
      <c r="R320" s="8">
        <v>0</v>
      </c>
      <c r="S320" s="8">
        <v>0</v>
      </c>
      <c r="T320" s="8">
        <v>0</v>
      </c>
      <c r="U320" s="8">
        <v>0</v>
      </c>
      <c r="V320" s="8">
        <v>0</v>
      </c>
      <c r="W320" s="8">
        <v>0</v>
      </c>
      <c r="X320" s="8">
        <v>0</v>
      </c>
      <c r="Y320" s="8">
        <v>0</v>
      </c>
      <c r="Z320" s="8">
        <v>0</v>
      </c>
      <c r="AA320" s="8">
        <v>0</v>
      </c>
      <c r="AB320" s="8">
        <v>0</v>
      </c>
      <c r="AC320" s="8">
        <v>0</v>
      </c>
      <c r="AD320" s="8">
        <v>0</v>
      </c>
      <c r="AE320" s="8">
        <v>0</v>
      </c>
      <c r="AF320" s="8">
        <v>0</v>
      </c>
      <c r="AG320" s="8">
        <v>0</v>
      </c>
      <c r="AH320" s="8">
        <v>0</v>
      </c>
      <c r="AI320" s="8">
        <v>0</v>
      </c>
      <c r="AJ320" s="8">
        <v>0</v>
      </c>
      <c r="AK320" s="8">
        <v>0</v>
      </c>
      <c r="AL320" s="8">
        <v>0</v>
      </c>
      <c r="AM320" s="8">
        <v>0</v>
      </c>
      <c r="AN320" s="8">
        <v>0</v>
      </c>
      <c r="AO320" s="8">
        <v>0</v>
      </c>
      <c r="AP320" s="8">
        <v>0</v>
      </c>
      <c r="AQ320" s="8">
        <v>0</v>
      </c>
      <c r="AR320" s="8">
        <v>0</v>
      </c>
      <c r="AS320" s="8">
        <v>0</v>
      </c>
      <c r="AT320" s="8">
        <v>0</v>
      </c>
      <c r="AU320" s="8">
        <v>0</v>
      </c>
      <c r="AV320" s="8">
        <v>0</v>
      </c>
      <c r="AW320" s="8">
        <v>0</v>
      </c>
      <c r="AX320" s="8">
        <v>0</v>
      </c>
      <c r="AY320" s="8">
        <v>0</v>
      </c>
      <c r="AZ320" s="8">
        <v>0</v>
      </c>
      <c r="BA320" s="8">
        <v>0</v>
      </c>
      <c r="BB320" s="8">
        <v>0</v>
      </c>
      <c r="BC320" s="8">
        <v>0</v>
      </c>
      <c r="BD320" s="8">
        <v>0</v>
      </c>
      <c r="BE320" s="8">
        <v>0</v>
      </c>
      <c r="BF320" s="8">
        <v>0</v>
      </c>
      <c r="BG320" s="8">
        <v>0</v>
      </c>
      <c r="BH320" s="8">
        <v>0</v>
      </c>
      <c r="BI320" s="8">
        <v>0</v>
      </c>
      <c r="BJ320" s="8">
        <v>0</v>
      </c>
      <c r="BK320" s="8">
        <v>0</v>
      </c>
      <c r="BL320" s="8">
        <v>0</v>
      </c>
      <c r="BM320" s="8">
        <v>0</v>
      </c>
      <c r="BN320" s="8">
        <v>0</v>
      </c>
      <c r="BO320" s="8">
        <v>0</v>
      </c>
      <c r="BP320" s="8">
        <v>0</v>
      </c>
      <c r="BQ320" s="8">
        <v>0</v>
      </c>
      <c r="BR320" s="8">
        <v>0</v>
      </c>
      <c r="BS320" s="8">
        <v>0</v>
      </c>
    </row>
    <row r="321" spans="1:71" x14ac:dyDescent="0.25">
      <c r="A321" s="3" t="s">
        <v>175</v>
      </c>
      <c r="B321" s="8">
        <v>0</v>
      </c>
      <c r="C321" s="8">
        <v>0</v>
      </c>
      <c r="D321" s="8">
        <v>0</v>
      </c>
      <c r="E321" s="8">
        <v>0</v>
      </c>
      <c r="F321" s="8">
        <v>0</v>
      </c>
      <c r="G321" s="8">
        <v>0</v>
      </c>
      <c r="H321" s="8">
        <v>0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8">
        <v>0</v>
      </c>
      <c r="T321" s="8">
        <v>0</v>
      </c>
      <c r="U321" s="8">
        <v>0</v>
      </c>
      <c r="V321" s="8">
        <v>0</v>
      </c>
      <c r="W321" s="8">
        <v>0</v>
      </c>
      <c r="X321" s="8">
        <v>0</v>
      </c>
      <c r="Y321" s="8">
        <v>0</v>
      </c>
      <c r="Z321" s="8">
        <v>0</v>
      </c>
      <c r="AA321" s="8">
        <v>0</v>
      </c>
      <c r="AB321" s="8">
        <v>0</v>
      </c>
      <c r="AC321" s="8">
        <v>0</v>
      </c>
      <c r="AD321" s="8">
        <v>0</v>
      </c>
      <c r="AE321" s="8">
        <v>0</v>
      </c>
      <c r="AF321" s="8">
        <v>0</v>
      </c>
      <c r="AG321" s="8">
        <v>0</v>
      </c>
      <c r="AH321" s="8">
        <v>0</v>
      </c>
      <c r="AI321" s="8">
        <v>0</v>
      </c>
      <c r="AJ321" s="8">
        <v>0</v>
      </c>
      <c r="AK321" s="8">
        <v>0</v>
      </c>
      <c r="AL321" s="8">
        <v>0</v>
      </c>
      <c r="AM321" s="8">
        <v>0</v>
      </c>
      <c r="AN321" s="8">
        <v>0</v>
      </c>
      <c r="AO321" s="8">
        <v>0</v>
      </c>
      <c r="AP321" s="8">
        <v>0</v>
      </c>
      <c r="AQ321" s="8">
        <v>0</v>
      </c>
      <c r="AR321" s="8">
        <v>0</v>
      </c>
      <c r="AS321" s="8">
        <v>0</v>
      </c>
      <c r="AT321" s="8">
        <v>0</v>
      </c>
      <c r="AU321" s="8">
        <v>0</v>
      </c>
      <c r="AV321" s="8">
        <v>0</v>
      </c>
      <c r="AW321" s="8">
        <v>0</v>
      </c>
      <c r="AX321" s="8">
        <v>0</v>
      </c>
      <c r="AY321" s="8">
        <v>0</v>
      </c>
      <c r="AZ321" s="8">
        <v>0</v>
      </c>
      <c r="BA321" s="8">
        <v>0</v>
      </c>
      <c r="BB321" s="8">
        <v>0</v>
      </c>
      <c r="BC321" s="8">
        <v>0</v>
      </c>
      <c r="BD321" s="8">
        <v>0</v>
      </c>
      <c r="BE321" s="8">
        <v>0</v>
      </c>
      <c r="BF321" s="8">
        <v>0</v>
      </c>
      <c r="BG321" s="8">
        <v>0</v>
      </c>
      <c r="BH321" s="8">
        <v>0</v>
      </c>
      <c r="BI321" s="8">
        <v>0</v>
      </c>
      <c r="BJ321" s="8">
        <v>0</v>
      </c>
      <c r="BK321" s="8">
        <v>0</v>
      </c>
      <c r="BL321" s="8">
        <v>0</v>
      </c>
      <c r="BM321" s="8">
        <v>0</v>
      </c>
      <c r="BN321" s="8">
        <v>0</v>
      </c>
      <c r="BO321" s="8">
        <v>0</v>
      </c>
      <c r="BP321" s="8">
        <v>1</v>
      </c>
      <c r="BQ321" s="8">
        <v>0</v>
      </c>
      <c r="BR321" s="8">
        <v>0</v>
      </c>
      <c r="BS321" s="8">
        <v>0</v>
      </c>
    </row>
    <row r="322" spans="1:71" x14ac:dyDescent="0.25">
      <c r="A322" s="3" t="s">
        <v>176</v>
      </c>
      <c r="B322" s="8">
        <v>0</v>
      </c>
      <c r="C322" s="8">
        <v>0</v>
      </c>
      <c r="D322" s="8">
        <v>0</v>
      </c>
      <c r="E322" s="8">
        <v>0</v>
      </c>
      <c r="F322" s="8">
        <v>0</v>
      </c>
      <c r="G322" s="8">
        <v>0</v>
      </c>
      <c r="H322" s="8">
        <v>0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</v>
      </c>
      <c r="Q322" s="8">
        <v>0</v>
      </c>
      <c r="R322" s="8">
        <v>0</v>
      </c>
      <c r="S322" s="8">
        <v>0</v>
      </c>
      <c r="T322" s="8">
        <v>0</v>
      </c>
      <c r="U322" s="8">
        <v>0</v>
      </c>
      <c r="V322" s="8">
        <v>0</v>
      </c>
      <c r="W322" s="8">
        <v>0</v>
      </c>
      <c r="X322" s="8">
        <v>0</v>
      </c>
      <c r="Y322" s="8">
        <v>0</v>
      </c>
      <c r="Z322" s="8">
        <v>0</v>
      </c>
      <c r="AA322" s="8">
        <v>0</v>
      </c>
      <c r="AB322" s="8">
        <v>0</v>
      </c>
      <c r="AC322" s="8">
        <v>0</v>
      </c>
      <c r="AD322" s="8">
        <v>0</v>
      </c>
      <c r="AE322" s="8">
        <v>0</v>
      </c>
      <c r="AF322" s="8">
        <v>0</v>
      </c>
      <c r="AG322" s="8">
        <v>0</v>
      </c>
      <c r="AH322" s="8">
        <v>0</v>
      </c>
      <c r="AI322" s="8">
        <v>0</v>
      </c>
      <c r="AJ322" s="8">
        <v>0</v>
      </c>
      <c r="AK322" s="8">
        <v>0</v>
      </c>
      <c r="AL322" s="8">
        <v>0</v>
      </c>
      <c r="AM322" s="8">
        <v>0</v>
      </c>
      <c r="AN322" s="8">
        <v>0</v>
      </c>
      <c r="AO322" s="8">
        <v>0</v>
      </c>
      <c r="AP322" s="8">
        <v>0</v>
      </c>
      <c r="AQ322" s="8">
        <v>0</v>
      </c>
      <c r="AR322" s="8">
        <v>0</v>
      </c>
      <c r="AS322" s="8">
        <v>0</v>
      </c>
      <c r="AT322" s="8">
        <v>0</v>
      </c>
      <c r="AU322" s="8">
        <v>0</v>
      </c>
      <c r="AV322" s="8">
        <v>0</v>
      </c>
      <c r="AW322" s="8">
        <v>0</v>
      </c>
      <c r="AX322" s="8">
        <v>0</v>
      </c>
      <c r="AY322" s="8">
        <v>0</v>
      </c>
      <c r="AZ322" s="8">
        <v>0</v>
      </c>
      <c r="BA322" s="8">
        <v>0</v>
      </c>
      <c r="BB322" s="8">
        <v>0</v>
      </c>
      <c r="BC322" s="8">
        <v>0</v>
      </c>
      <c r="BD322" s="8">
        <v>0</v>
      </c>
      <c r="BE322" s="8">
        <v>0</v>
      </c>
      <c r="BF322" s="8">
        <v>0</v>
      </c>
      <c r="BG322" s="8">
        <v>0</v>
      </c>
      <c r="BH322" s="8">
        <v>0</v>
      </c>
      <c r="BI322" s="8">
        <v>0</v>
      </c>
      <c r="BJ322" s="8">
        <v>0</v>
      </c>
      <c r="BK322" s="8">
        <v>0</v>
      </c>
      <c r="BL322" s="8">
        <v>0</v>
      </c>
      <c r="BM322" s="8">
        <v>0</v>
      </c>
      <c r="BN322" s="8">
        <v>0</v>
      </c>
      <c r="BO322" s="8">
        <v>1</v>
      </c>
      <c r="BP322" s="8">
        <v>0</v>
      </c>
      <c r="BQ322" s="8">
        <v>0</v>
      </c>
      <c r="BR322" s="8">
        <v>0</v>
      </c>
      <c r="BS322" s="8">
        <v>-1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21943" r:id="rId4">
          <objectPr defaultSize="0" autoPict="0" r:id="rId5">
            <anchor moveWithCells="1" sizeWithCells="1">
              <from>
                <xdr:col>1</xdr:col>
                <xdr:colOff>9525</xdr:colOff>
                <xdr:row>29</xdr:row>
                <xdr:rowOff>180975</xdr:rowOff>
              </from>
              <to>
                <xdr:col>2</xdr:col>
                <xdr:colOff>752475</xdr:colOff>
                <xdr:row>33</xdr:row>
                <xdr:rowOff>57150</xdr:rowOff>
              </to>
            </anchor>
          </objectPr>
        </oleObject>
      </mc:Choice>
      <mc:Fallback>
        <oleObject progId="Equation.DSMT4" shapeId="21943" r:id="rId4"/>
      </mc:Fallback>
    </mc:AlternateContent>
    <mc:AlternateContent xmlns:mc="http://schemas.openxmlformats.org/markup-compatibility/2006">
      <mc:Choice Requires="x14">
        <oleObject progId="Equation.DSMT4" shapeId="21959" r:id="rId6">
          <objectPr defaultSize="0" autoPict="0" r:id="rId7">
            <anchor moveWithCells="1" sizeWithCells="1">
              <from>
                <xdr:col>1</xdr:col>
                <xdr:colOff>571500</xdr:colOff>
                <xdr:row>63</xdr:row>
                <xdr:rowOff>76200</xdr:rowOff>
              </from>
              <to>
                <xdr:col>4</xdr:col>
                <xdr:colOff>466725</xdr:colOff>
                <xdr:row>65</xdr:row>
                <xdr:rowOff>114300</xdr:rowOff>
              </to>
            </anchor>
          </objectPr>
        </oleObject>
      </mc:Choice>
      <mc:Fallback>
        <oleObject progId="Equation.DSMT4" shapeId="21959" r:id="rId6"/>
      </mc:Fallback>
    </mc:AlternateContent>
    <mc:AlternateContent xmlns:mc="http://schemas.openxmlformats.org/markup-compatibility/2006">
      <mc:Choice Requires="x14">
        <oleObject progId="Equation.DSMT4" shapeId="21964" r:id="rId8">
          <objectPr defaultSize="0" autoPict="0" r:id="rId9">
            <anchor moveWithCells="1" sizeWithCells="1">
              <from>
                <xdr:col>0</xdr:col>
                <xdr:colOff>914400</xdr:colOff>
                <xdr:row>33</xdr:row>
                <xdr:rowOff>123825</xdr:rowOff>
              </from>
              <to>
                <xdr:col>2</xdr:col>
                <xdr:colOff>771525</xdr:colOff>
                <xdr:row>37</xdr:row>
                <xdr:rowOff>47625</xdr:rowOff>
              </to>
            </anchor>
          </objectPr>
        </oleObject>
      </mc:Choice>
      <mc:Fallback>
        <oleObject progId="Equation.DSMT4" shapeId="21964" r:id="rId8"/>
      </mc:Fallback>
    </mc:AlternateContent>
    <mc:AlternateContent xmlns:mc="http://schemas.openxmlformats.org/markup-compatibility/2006">
      <mc:Choice Requires="x14">
        <oleObject progId="Equation.DSMT4" shapeId="21965" r:id="rId10">
          <objectPr defaultSize="0" autoPict="0" r:id="rId11">
            <anchor moveWithCells="1" sizeWithCells="1">
              <from>
                <xdr:col>2</xdr:col>
                <xdr:colOff>76200</xdr:colOff>
                <xdr:row>22</xdr:row>
                <xdr:rowOff>66675</xdr:rowOff>
              </from>
              <to>
                <xdr:col>2</xdr:col>
                <xdr:colOff>800100</xdr:colOff>
                <xdr:row>24</xdr:row>
                <xdr:rowOff>161925</xdr:rowOff>
              </to>
            </anchor>
          </objectPr>
        </oleObject>
      </mc:Choice>
      <mc:Fallback>
        <oleObject progId="Equation.DSMT4" shapeId="21965" r:id="rId10"/>
      </mc:Fallback>
    </mc:AlternateContent>
    <mc:AlternateContent xmlns:mc="http://schemas.openxmlformats.org/markup-compatibility/2006">
      <mc:Choice Requires="x14">
        <oleObject progId="Equation.DSMT4" shapeId="21968" r:id="rId12">
          <objectPr defaultSize="0" autoPict="0" r:id="rId7">
            <anchor moveWithCells="1" sizeWithCells="1">
              <from>
                <xdr:col>19</xdr:col>
                <xdr:colOff>571500</xdr:colOff>
                <xdr:row>63</xdr:row>
                <xdr:rowOff>76200</xdr:rowOff>
              </from>
              <to>
                <xdr:col>23</xdr:col>
                <xdr:colOff>9525</xdr:colOff>
                <xdr:row>65</xdr:row>
                <xdr:rowOff>180975</xdr:rowOff>
              </to>
            </anchor>
          </objectPr>
        </oleObject>
      </mc:Choice>
      <mc:Fallback>
        <oleObject progId="Equation.DSMT4" shapeId="21968" r:id="rId12"/>
      </mc:Fallback>
    </mc:AlternateContent>
    <mc:AlternateContent xmlns:mc="http://schemas.openxmlformats.org/markup-compatibility/2006">
      <mc:Choice Requires="x14">
        <oleObject progId="Equation.DSMT4" shapeId="21974" r:id="rId13">
          <objectPr defaultSize="0" autoPict="0" r:id="rId5">
            <anchor moveWithCells="1" sizeWithCells="1">
              <from>
                <xdr:col>1</xdr:col>
                <xdr:colOff>9525</xdr:colOff>
                <xdr:row>84</xdr:row>
                <xdr:rowOff>180975</xdr:rowOff>
              </from>
              <to>
                <xdr:col>2</xdr:col>
                <xdr:colOff>752475</xdr:colOff>
                <xdr:row>88</xdr:row>
                <xdr:rowOff>57150</xdr:rowOff>
              </to>
            </anchor>
          </objectPr>
        </oleObject>
      </mc:Choice>
      <mc:Fallback>
        <oleObject progId="Equation.DSMT4" shapeId="21974" r:id="rId13"/>
      </mc:Fallback>
    </mc:AlternateContent>
    <mc:AlternateContent xmlns:mc="http://schemas.openxmlformats.org/markup-compatibility/2006">
      <mc:Choice Requires="x14">
        <oleObject progId="Equation.DSMT4" shapeId="21975" r:id="rId14">
          <objectPr defaultSize="0" autoPict="0" r:id="rId7">
            <anchor moveWithCells="1" sizeWithCells="1">
              <from>
                <xdr:col>1</xdr:col>
                <xdr:colOff>571500</xdr:colOff>
                <xdr:row>134</xdr:row>
                <xdr:rowOff>76200</xdr:rowOff>
              </from>
              <to>
                <xdr:col>4</xdr:col>
                <xdr:colOff>466725</xdr:colOff>
                <xdr:row>136</xdr:row>
                <xdr:rowOff>66675</xdr:rowOff>
              </to>
            </anchor>
          </objectPr>
        </oleObject>
      </mc:Choice>
      <mc:Fallback>
        <oleObject progId="Equation.DSMT4" shapeId="21975" r:id="rId14"/>
      </mc:Fallback>
    </mc:AlternateContent>
    <mc:AlternateContent xmlns:mc="http://schemas.openxmlformats.org/markup-compatibility/2006">
      <mc:Choice Requires="x14">
        <oleObject progId="Equation.DSMT4" shapeId="21976" r:id="rId15">
          <objectPr defaultSize="0" autoPict="0" r:id="rId9">
            <anchor moveWithCells="1" sizeWithCells="1">
              <from>
                <xdr:col>0</xdr:col>
                <xdr:colOff>914400</xdr:colOff>
                <xdr:row>88</xdr:row>
                <xdr:rowOff>123825</xdr:rowOff>
              </from>
              <to>
                <xdr:col>2</xdr:col>
                <xdr:colOff>771525</xdr:colOff>
                <xdr:row>92</xdr:row>
                <xdr:rowOff>47625</xdr:rowOff>
              </to>
            </anchor>
          </objectPr>
        </oleObject>
      </mc:Choice>
      <mc:Fallback>
        <oleObject progId="Equation.DSMT4" shapeId="21976" r:id="rId15"/>
      </mc:Fallback>
    </mc:AlternateContent>
    <mc:AlternateContent xmlns:mc="http://schemas.openxmlformats.org/markup-compatibility/2006">
      <mc:Choice Requires="x14">
        <oleObject progId="Equation.DSMT4" shapeId="21977" r:id="rId16">
          <objectPr defaultSize="0" autoPict="0" r:id="rId11">
            <anchor moveWithCells="1" sizeWithCells="1">
              <from>
                <xdr:col>2</xdr:col>
                <xdr:colOff>76200</xdr:colOff>
                <xdr:row>77</xdr:row>
                <xdr:rowOff>66675</xdr:rowOff>
              </from>
              <to>
                <xdr:col>2</xdr:col>
                <xdr:colOff>800100</xdr:colOff>
                <xdr:row>79</xdr:row>
                <xdr:rowOff>161925</xdr:rowOff>
              </to>
            </anchor>
          </objectPr>
        </oleObject>
      </mc:Choice>
      <mc:Fallback>
        <oleObject progId="Equation.DSMT4" shapeId="21977" r:id="rId16"/>
      </mc:Fallback>
    </mc:AlternateContent>
    <mc:AlternateContent xmlns:mc="http://schemas.openxmlformats.org/markup-compatibility/2006">
      <mc:Choice Requires="x14">
        <oleObject progId="Equation.DSMT4" shapeId="21980" r:id="rId17">
          <objectPr defaultSize="0" autoPict="0" r:id="rId7">
            <anchor moveWithCells="1" sizeWithCells="1">
              <from>
                <xdr:col>19</xdr:col>
                <xdr:colOff>571500</xdr:colOff>
                <xdr:row>134</xdr:row>
                <xdr:rowOff>76200</xdr:rowOff>
              </from>
              <to>
                <xdr:col>23</xdr:col>
                <xdr:colOff>9525</xdr:colOff>
                <xdr:row>137</xdr:row>
                <xdr:rowOff>9525</xdr:rowOff>
              </to>
            </anchor>
          </objectPr>
        </oleObject>
      </mc:Choice>
      <mc:Fallback>
        <oleObject progId="Equation.DSMT4" shapeId="21980" r:id="rId17"/>
      </mc:Fallback>
    </mc:AlternateContent>
    <mc:AlternateContent xmlns:mc="http://schemas.openxmlformats.org/markup-compatibility/2006">
      <mc:Choice Requires="x14">
        <oleObject progId="Equation.DSMT4" shapeId="21985" r:id="rId18">
          <objectPr defaultSize="0" autoPict="0" r:id="rId5">
            <anchor moveWithCells="1" sizeWithCells="1">
              <from>
                <xdr:col>1</xdr:col>
                <xdr:colOff>9525</xdr:colOff>
                <xdr:row>154</xdr:row>
                <xdr:rowOff>180975</xdr:rowOff>
              </from>
              <to>
                <xdr:col>2</xdr:col>
                <xdr:colOff>752475</xdr:colOff>
                <xdr:row>158</xdr:row>
                <xdr:rowOff>57150</xdr:rowOff>
              </to>
            </anchor>
          </objectPr>
        </oleObject>
      </mc:Choice>
      <mc:Fallback>
        <oleObject progId="Equation.DSMT4" shapeId="21985" r:id="rId18"/>
      </mc:Fallback>
    </mc:AlternateContent>
    <mc:AlternateContent xmlns:mc="http://schemas.openxmlformats.org/markup-compatibility/2006">
      <mc:Choice Requires="x14">
        <oleObject progId="Equation.DSMT4" shapeId="21986" r:id="rId19">
          <objectPr defaultSize="0" autoPict="0" r:id="rId9">
            <anchor moveWithCells="1" sizeWithCells="1">
              <from>
                <xdr:col>0</xdr:col>
                <xdr:colOff>914400</xdr:colOff>
                <xdr:row>158</xdr:row>
                <xdr:rowOff>123825</xdr:rowOff>
              </from>
              <to>
                <xdr:col>2</xdr:col>
                <xdr:colOff>771525</xdr:colOff>
                <xdr:row>162</xdr:row>
                <xdr:rowOff>47625</xdr:rowOff>
              </to>
            </anchor>
          </objectPr>
        </oleObject>
      </mc:Choice>
      <mc:Fallback>
        <oleObject progId="Equation.DSMT4" shapeId="21986" r:id="rId19"/>
      </mc:Fallback>
    </mc:AlternateContent>
    <mc:AlternateContent xmlns:mc="http://schemas.openxmlformats.org/markup-compatibility/2006">
      <mc:Choice Requires="x14">
        <oleObject progId="Equation.DSMT4" shapeId="21987" r:id="rId20">
          <objectPr defaultSize="0" autoPict="0" r:id="rId11">
            <anchor moveWithCells="1" sizeWithCells="1">
              <from>
                <xdr:col>2</xdr:col>
                <xdr:colOff>76200</xdr:colOff>
                <xdr:row>147</xdr:row>
                <xdr:rowOff>66675</xdr:rowOff>
              </from>
              <to>
                <xdr:col>2</xdr:col>
                <xdr:colOff>800100</xdr:colOff>
                <xdr:row>149</xdr:row>
                <xdr:rowOff>161925</xdr:rowOff>
              </to>
            </anchor>
          </objectPr>
        </oleObject>
      </mc:Choice>
      <mc:Fallback>
        <oleObject progId="Equation.DSMT4" shapeId="21987" r:id="rId20"/>
      </mc:Fallback>
    </mc:AlternateContent>
    <mc:AlternateContent xmlns:mc="http://schemas.openxmlformats.org/markup-compatibility/2006">
      <mc:Choice Requires="x14">
        <oleObject progId="Equation.DSMT4" shapeId="21966" r:id="rId21">
          <objectPr defaultSize="0" autoPict="0" r:id="rId22">
            <anchor moveWithCells="1" sizeWithCells="1">
              <from>
                <xdr:col>1</xdr:col>
                <xdr:colOff>180975</xdr:colOff>
                <xdr:row>26</xdr:row>
                <xdr:rowOff>38100</xdr:rowOff>
              </from>
              <to>
                <xdr:col>2</xdr:col>
                <xdr:colOff>800100</xdr:colOff>
                <xdr:row>28</xdr:row>
                <xdr:rowOff>180975</xdr:rowOff>
              </to>
            </anchor>
          </objectPr>
        </oleObject>
      </mc:Choice>
      <mc:Fallback>
        <oleObject progId="Equation.DSMT4" shapeId="21966" r:id="rId21"/>
      </mc:Fallback>
    </mc:AlternateContent>
    <mc:AlternateContent xmlns:mc="http://schemas.openxmlformats.org/markup-compatibility/2006">
      <mc:Choice Requires="x14">
        <oleObject progId="Equation.DSMT4" shapeId="21967" r:id="rId23">
          <objectPr defaultSize="0" autoPict="0" r:id="rId24">
            <anchor moveWithCells="1" sizeWithCells="1">
              <from>
                <xdr:col>9</xdr:col>
                <xdr:colOff>28575</xdr:colOff>
                <xdr:row>17</xdr:row>
                <xdr:rowOff>104775</xdr:rowOff>
              </from>
              <to>
                <xdr:col>16</xdr:col>
                <xdr:colOff>714375</xdr:colOff>
                <xdr:row>30</xdr:row>
                <xdr:rowOff>0</xdr:rowOff>
              </to>
            </anchor>
          </objectPr>
        </oleObject>
      </mc:Choice>
      <mc:Fallback>
        <oleObject progId="Equation.DSMT4" shapeId="21967" r:id="rId23"/>
      </mc:Fallback>
    </mc:AlternateContent>
    <mc:AlternateContent xmlns:mc="http://schemas.openxmlformats.org/markup-compatibility/2006">
      <mc:Choice Requires="x14">
        <oleObject progId="Equation.DSMT4" shapeId="21970" r:id="rId25">
          <objectPr defaultSize="0" autoPict="0" r:id="rId26">
            <anchor moveWithCells="1" sizeWithCells="1">
              <from>
                <xdr:col>6</xdr:col>
                <xdr:colOff>57150</xdr:colOff>
                <xdr:row>16</xdr:row>
                <xdr:rowOff>123825</xdr:rowOff>
              </from>
              <to>
                <xdr:col>6</xdr:col>
                <xdr:colOff>790575</xdr:colOff>
                <xdr:row>18</xdr:row>
                <xdr:rowOff>85725</xdr:rowOff>
              </to>
            </anchor>
          </objectPr>
        </oleObject>
      </mc:Choice>
      <mc:Fallback>
        <oleObject progId="Equation.DSMT4" shapeId="21970" r:id="rId25"/>
      </mc:Fallback>
    </mc:AlternateContent>
    <mc:AlternateContent xmlns:mc="http://schemas.openxmlformats.org/markup-compatibility/2006">
      <mc:Choice Requires="x14">
        <oleObject progId="Equation.DSMT4" shapeId="21971" r:id="rId27">
          <objectPr defaultSize="0" autoPict="0" r:id="rId28">
            <anchor moveWithCells="1" sizeWithCells="1">
              <from>
                <xdr:col>4</xdr:col>
                <xdr:colOff>523875</xdr:colOff>
                <xdr:row>24</xdr:row>
                <xdr:rowOff>19050</xdr:rowOff>
              </from>
              <to>
                <xdr:col>6</xdr:col>
                <xdr:colOff>857250</xdr:colOff>
                <xdr:row>27</xdr:row>
                <xdr:rowOff>28575</xdr:rowOff>
              </to>
            </anchor>
          </objectPr>
        </oleObject>
      </mc:Choice>
      <mc:Fallback>
        <oleObject progId="Equation.DSMT4" shapeId="21971" r:id="rId27"/>
      </mc:Fallback>
    </mc:AlternateContent>
    <mc:AlternateContent xmlns:mc="http://schemas.openxmlformats.org/markup-compatibility/2006">
      <mc:Choice Requires="x14">
        <oleObject progId="Equation.DSMT4" shapeId="21972" r:id="rId29">
          <objectPr defaultSize="0" autoPict="0" r:id="rId30">
            <anchor moveWithCells="1" sizeWithCells="1">
              <from>
                <xdr:col>5</xdr:col>
                <xdr:colOff>571500</xdr:colOff>
                <xdr:row>18</xdr:row>
                <xdr:rowOff>28575</xdr:rowOff>
              </from>
              <to>
                <xdr:col>7</xdr:col>
                <xdr:colOff>19050</xdr:colOff>
                <xdr:row>21</xdr:row>
                <xdr:rowOff>28575</xdr:rowOff>
              </to>
            </anchor>
          </objectPr>
        </oleObject>
      </mc:Choice>
      <mc:Fallback>
        <oleObject progId="Equation.DSMT4" shapeId="21972" r:id="rId29"/>
      </mc:Fallback>
    </mc:AlternateContent>
    <mc:AlternateContent xmlns:mc="http://schemas.openxmlformats.org/markup-compatibility/2006">
      <mc:Choice Requires="x14">
        <oleObject progId="Equation.DSMT4" shapeId="21973" r:id="rId31">
          <objectPr defaultSize="0" autoPict="0" r:id="rId32">
            <anchor moveWithCells="1" sizeWithCells="1">
              <from>
                <xdr:col>4</xdr:col>
                <xdr:colOff>304800</xdr:colOff>
                <xdr:row>21</xdr:row>
                <xdr:rowOff>38100</xdr:rowOff>
              </from>
              <to>
                <xdr:col>6</xdr:col>
                <xdr:colOff>857250</xdr:colOff>
                <xdr:row>24</xdr:row>
                <xdr:rowOff>28575</xdr:rowOff>
              </to>
            </anchor>
          </objectPr>
        </oleObject>
      </mc:Choice>
      <mc:Fallback>
        <oleObject progId="Equation.DSMT4" shapeId="21973" r:id="rId31"/>
      </mc:Fallback>
    </mc:AlternateContent>
    <mc:AlternateContent xmlns:mc="http://schemas.openxmlformats.org/markup-compatibility/2006">
      <mc:Choice Requires="x14">
        <oleObject progId="Equation.DSMT4" shapeId="21978" r:id="rId33">
          <objectPr defaultSize="0" autoPict="0" r:id="rId22">
            <anchor moveWithCells="1" sizeWithCells="1">
              <from>
                <xdr:col>1</xdr:col>
                <xdr:colOff>180975</xdr:colOff>
                <xdr:row>81</xdr:row>
                <xdr:rowOff>38100</xdr:rowOff>
              </from>
              <to>
                <xdr:col>2</xdr:col>
                <xdr:colOff>800100</xdr:colOff>
                <xdr:row>83</xdr:row>
                <xdr:rowOff>180975</xdr:rowOff>
              </to>
            </anchor>
          </objectPr>
        </oleObject>
      </mc:Choice>
      <mc:Fallback>
        <oleObject progId="Equation.DSMT4" shapeId="21978" r:id="rId33"/>
      </mc:Fallback>
    </mc:AlternateContent>
    <mc:AlternateContent xmlns:mc="http://schemas.openxmlformats.org/markup-compatibility/2006">
      <mc:Choice Requires="x14">
        <oleObject progId="Equation.DSMT4" shapeId="21979" r:id="rId34">
          <objectPr defaultSize="0" autoPict="0" r:id="rId24">
            <anchor moveWithCells="1" sizeWithCells="1">
              <from>
                <xdr:col>9</xdr:col>
                <xdr:colOff>28575</xdr:colOff>
                <xdr:row>72</xdr:row>
                <xdr:rowOff>104775</xdr:rowOff>
              </from>
              <to>
                <xdr:col>16</xdr:col>
                <xdr:colOff>714375</xdr:colOff>
                <xdr:row>85</xdr:row>
                <xdr:rowOff>0</xdr:rowOff>
              </to>
            </anchor>
          </objectPr>
        </oleObject>
      </mc:Choice>
      <mc:Fallback>
        <oleObject progId="Equation.DSMT4" shapeId="21979" r:id="rId34"/>
      </mc:Fallback>
    </mc:AlternateContent>
    <mc:AlternateContent xmlns:mc="http://schemas.openxmlformats.org/markup-compatibility/2006">
      <mc:Choice Requires="x14">
        <oleObject progId="Equation.DSMT4" shapeId="21981" r:id="rId35">
          <objectPr defaultSize="0" autoPict="0" r:id="rId26">
            <anchor moveWithCells="1" sizeWithCells="1">
              <from>
                <xdr:col>6</xdr:col>
                <xdr:colOff>57150</xdr:colOff>
                <xdr:row>71</xdr:row>
                <xdr:rowOff>123825</xdr:rowOff>
              </from>
              <to>
                <xdr:col>6</xdr:col>
                <xdr:colOff>790575</xdr:colOff>
                <xdr:row>73</xdr:row>
                <xdr:rowOff>85725</xdr:rowOff>
              </to>
            </anchor>
          </objectPr>
        </oleObject>
      </mc:Choice>
      <mc:Fallback>
        <oleObject progId="Equation.DSMT4" shapeId="21981" r:id="rId35"/>
      </mc:Fallback>
    </mc:AlternateContent>
    <mc:AlternateContent xmlns:mc="http://schemas.openxmlformats.org/markup-compatibility/2006">
      <mc:Choice Requires="x14">
        <oleObject progId="Equation.DSMT4" shapeId="21982" r:id="rId36">
          <objectPr defaultSize="0" autoPict="0" r:id="rId28">
            <anchor moveWithCells="1" sizeWithCells="1">
              <from>
                <xdr:col>4</xdr:col>
                <xdr:colOff>523875</xdr:colOff>
                <xdr:row>79</xdr:row>
                <xdr:rowOff>19050</xdr:rowOff>
              </from>
              <to>
                <xdr:col>6</xdr:col>
                <xdr:colOff>857250</xdr:colOff>
                <xdr:row>82</xdr:row>
                <xdr:rowOff>28575</xdr:rowOff>
              </to>
            </anchor>
          </objectPr>
        </oleObject>
      </mc:Choice>
      <mc:Fallback>
        <oleObject progId="Equation.DSMT4" shapeId="21982" r:id="rId36"/>
      </mc:Fallback>
    </mc:AlternateContent>
    <mc:AlternateContent xmlns:mc="http://schemas.openxmlformats.org/markup-compatibility/2006">
      <mc:Choice Requires="x14">
        <oleObject progId="Equation.DSMT4" shapeId="21983" r:id="rId37">
          <objectPr defaultSize="0" autoPict="0" r:id="rId30">
            <anchor moveWithCells="1" sizeWithCells="1">
              <from>
                <xdr:col>5</xdr:col>
                <xdr:colOff>571500</xdr:colOff>
                <xdr:row>73</xdr:row>
                <xdr:rowOff>28575</xdr:rowOff>
              </from>
              <to>
                <xdr:col>7</xdr:col>
                <xdr:colOff>19050</xdr:colOff>
                <xdr:row>76</xdr:row>
                <xdr:rowOff>28575</xdr:rowOff>
              </to>
            </anchor>
          </objectPr>
        </oleObject>
      </mc:Choice>
      <mc:Fallback>
        <oleObject progId="Equation.DSMT4" shapeId="21983" r:id="rId37"/>
      </mc:Fallback>
    </mc:AlternateContent>
    <mc:AlternateContent xmlns:mc="http://schemas.openxmlformats.org/markup-compatibility/2006">
      <mc:Choice Requires="x14">
        <oleObject progId="Equation.DSMT4" shapeId="21984" r:id="rId38">
          <objectPr defaultSize="0" autoPict="0" r:id="rId32">
            <anchor moveWithCells="1" sizeWithCells="1">
              <from>
                <xdr:col>4</xdr:col>
                <xdr:colOff>304800</xdr:colOff>
                <xdr:row>76</xdr:row>
                <xdr:rowOff>38100</xdr:rowOff>
              </from>
              <to>
                <xdr:col>6</xdr:col>
                <xdr:colOff>857250</xdr:colOff>
                <xdr:row>79</xdr:row>
                <xdr:rowOff>28575</xdr:rowOff>
              </to>
            </anchor>
          </objectPr>
        </oleObject>
      </mc:Choice>
      <mc:Fallback>
        <oleObject progId="Equation.DSMT4" shapeId="21984" r:id="rId38"/>
      </mc:Fallback>
    </mc:AlternateContent>
    <mc:AlternateContent xmlns:mc="http://schemas.openxmlformats.org/markup-compatibility/2006">
      <mc:Choice Requires="x14">
        <oleObject progId="Equation.DSMT4" shapeId="21988" r:id="rId39">
          <objectPr defaultSize="0" autoPict="0" r:id="rId22">
            <anchor moveWithCells="1" sizeWithCells="1">
              <from>
                <xdr:col>1</xdr:col>
                <xdr:colOff>180975</xdr:colOff>
                <xdr:row>151</xdr:row>
                <xdr:rowOff>38100</xdr:rowOff>
              </from>
              <to>
                <xdr:col>2</xdr:col>
                <xdr:colOff>800100</xdr:colOff>
                <xdr:row>153</xdr:row>
                <xdr:rowOff>180975</xdr:rowOff>
              </to>
            </anchor>
          </objectPr>
        </oleObject>
      </mc:Choice>
      <mc:Fallback>
        <oleObject progId="Equation.DSMT4" shapeId="21988" r:id="rId39"/>
      </mc:Fallback>
    </mc:AlternateContent>
    <mc:AlternateContent xmlns:mc="http://schemas.openxmlformats.org/markup-compatibility/2006">
      <mc:Choice Requires="x14">
        <oleObject progId="Equation.DSMT4" shapeId="21989" r:id="rId40">
          <objectPr defaultSize="0" autoPict="0" r:id="rId24">
            <anchor moveWithCells="1" sizeWithCells="1">
              <from>
                <xdr:col>9</xdr:col>
                <xdr:colOff>28575</xdr:colOff>
                <xdr:row>142</xdr:row>
                <xdr:rowOff>104775</xdr:rowOff>
              </from>
              <to>
                <xdr:col>16</xdr:col>
                <xdr:colOff>714375</xdr:colOff>
                <xdr:row>155</xdr:row>
                <xdr:rowOff>0</xdr:rowOff>
              </to>
            </anchor>
          </objectPr>
        </oleObject>
      </mc:Choice>
      <mc:Fallback>
        <oleObject progId="Equation.DSMT4" shapeId="21989" r:id="rId40"/>
      </mc:Fallback>
    </mc:AlternateContent>
    <mc:AlternateContent xmlns:mc="http://schemas.openxmlformats.org/markup-compatibility/2006">
      <mc:Choice Requires="x14">
        <oleObject progId="Equation.DSMT4" shapeId="21990" r:id="rId41">
          <objectPr defaultSize="0" autoPict="0" r:id="rId26">
            <anchor moveWithCells="1" sizeWithCells="1">
              <from>
                <xdr:col>6</xdr:col>
                <xdr:colOff>57150</xdr:colOff>
                <xdr:row>141</xdr:row>
                <xdr:rowOff>123825</xdr:rowOff>
              </from>
              <to>
                <xdr:col>6</xdr:col>
                <xdr:colOff>790575</xdr:colOff>
                <xdr:row>143</xdr:row>
                <xdr:rowOff>85725</xdr:rowOff>
              </to>
            </anchor>
          </objectPr>
        </oleObject>
      </mc:Choice>
      <mc:Fallback>
        <oleObject progId="Equation.DSMT4" shapeId="21990" r:id="rId41"/>
      </mc:Fallback>
    </mc:AlternateContent>
    <mc:AlternateContent xmlns:mc="http://schemas.openxmlformats.org/markup-compatibility/2006">
      <mc:Choice Requires="x14">
        <oleObject progId="Equation.DSMT4" shapeId="21991" r:id="rId42">
          <objectPr defaultSize="0" autoPict="0" r:id="rId28">
            <anchor moveWithCells="1" sizeWithCells="1">
              <from>
                <xdr:col>4</xdr:col>
                <xdr:colOff>523875</xdr:colOff>
                <xdr:row>149</xdr:row>
                <xdr:rowOff>19050</xdr:rowOff>
              </from>
              <to>
                <xdr:col>6</xdr:col>
                <xdr:colOff>857250</xdr:colOff>
                <xdr:row>152</xdr:row>
                <xdr:rowOff>28575</xdr:rowOff>
              </to>
            </anchor>
          </objectPr>
        </oleObject>
      </mc:Choice>
      <mc:Fallback>
        <oleObject progId="Equation.DSMT4" shapeId="21991" r:id="rId42"/>
      </mc:Fallback>
    </mc:AlternateContent>
    <mc:AlternateContent xmlns:mc="http://schemas.openxmlformats.org/markup-compatibility/2006">
      <mc:Choice Requires="x14">
        <oleObject progId="Equation.DSMT4" shapeId="21992" r:id="rId43">
          <objectPr defaultSize="0" autoPict="0" r:id="rId30">
            <anchor moveWithCells="1" sizeWithCells="1">
              <from>
                <xdr:col>5</xdr:col>
                <xdr:colOff>571500</xdr:colOff>
                <xdr:row>143</xdr:row>
                <xdr:rowOff>28575</xdr:rowOff>
              </from>
              <to>
                <xdr:col>7</xdr:col>
                <xdr:colOff>19050</xdr:colOff>
                <xdr:row>146</xdr:row>
                <xdr:rowOff>28575</xdr:rowOff>
              </to>
            </anchor>
          </objectPr>
        </oleObject>
      </mc:Choice>
      <mc:Fallback>
        <oleObject progId="Equation.DSMT4" shapeId="21992" r:id="rId43"/>
      </mc:Fallback>
    </mc:AlternateContent>
    <mc:AlternateContent xmlns:mc="http://schemas.openxmlformats.org/markup-compatibility/2006">
      <mc:Choice Requires="x14">
        <oleObject progId="Equation.DSMT4" shapeId="21993" r:id="rId44">
          <objectPr defaultSize="0" autoPict="0" r:id="rId32">
            <anchor moveWithCells="1" sizeWithCells="1">
              <from>
                <xdr:col>4</xdr:col>
                <xdr:colOff>304800</xdr:colOff>
                <xdr:row>146</xdr:row>
                <xdr:rowOff>38100</xdr:rowOff>
              </from>
              <to>
                <xdr:col>6</xdr:col>
                <xdr:colOff>857250</xdr:colOff>
                <xdr:row>149</xdr:row>
                <xdr:rowOff>28575</xdr:rowOff>
              </to>
            </anchor>
          </objectPr>
        </oleObject>
      </mc:Choice>
      <mc:Fallback>
        <oleObject progId="Equation.DSMT4" shapeId="21993" r:id="rId44"/>
      </mc:Fallback>
    </mc:AlternateContent>
    <mc:AlternateContent xmlns:mc="http://schemas.openxmlformats.org/markup-compatibility/2006">
      <mc:Choice Requires="x14">
        <oleObject progId="Equation.DSMT4" shapeId="21994" r:id="rId45">
          <objectPr defaultSize="0" autoPict="0" r:id="rId7">
            <anchor moveWithCells="1" sizeWithCells="1">
              <from>
                <xdr:col>1</xdr:col>
                <xdr:colOff>533400</xdr:colOff>
                <xdr:row>220</xdr:row>
                <xdr:rowOff>95250</xdr:rowOff>
              </from>
              <to>
                <xdr:col>4</xdr:col>
                <xdr:colOff>428625</xdr:colOff>
                <xdr:row>222</xdr:row>
                <xdr:rowOff>85725</xdr:rowOff>
              </to>
            </anchor>
          </objectPr>
        </oleObject>
      </mc:Choice>
      <mc:Fallback>
        <oleObject progId="Equation.DSMT4" shapeId="21994" r:id="rId45"/>
      </mc:Fallback>
    </mc:AlternateContent>
    <mc:AlternateContent xmlns:mc="http://schemas.openxmlformats.org/markup-compatibility/2006">
      <mc:Choice Requires="x14">
        <oleObject progId="Equation.DSMT4" shapeId="21995" r:id="rId46">
          <objectPr defaultSize="0" autoPict="0" r:id="rId5">
            <anchor moveWithCells="1" sizeWithCells="1">
              <from>
                <xdr:col>1</xdr:col>
                <xdr:colOff>9525</xdr:colOff>
                <xdr:row>241</xdr:row>
                <xdr:rowOff>180975</xdr:rowOff>
              </from>
              <to>
                <xdr:col>2</xdr:col>
                <xdr:colOff>752475</xdr:colOff>
                <xdr:row>245</xdr:row>
                <xdr:rowOff>57150</xdr:rowOff>
              </to>
            </anchor>
          </objectPr>
        </oleObject>
      </mc:Choice>
      <mc:Fallback>
        <oleObject progId="Equation.DSMT4" shapeId="21995" r:id="rId46"/>
      </mc:Fallback>
    </mc:AlternateContent>
    <mc:AlternateContent xmlns:mc="http://schemas.openxmlformats.org/markup-compatibility/2006">
      <mc:Choice Requires="x14">
        <oleObject progId="Equation.DSMT4" shapeId="21996" r:id="rId47">
          <objectPr defaultSize="0" autoPict="0" r:id="rId9">
            <anchor moveWithCells="1" sizeWithCells="1">
              <from>
                <xdr:col>0</xdr:col>
                <xdr:colOff>914400</xdr:colOff>
                <xdr:row>245</xdr:row>
                <xdr:rowOff>123825</xdr:rowOff>
              </from>
              <to>
                <xdr:col>2</xdr:col>
                <xdr:colOff>771525</xdr:colOff>
                <xdr:row>249</xdr:row>
                <xdr:rowOff>47625</xdr:rowOff>
              </to>
            </anchor>
          </objectPr>
        </oleObject>
      </mc:Choice>
      <mc:Fallback>
        <oleObject progId="Equation.DSMT4" shapeId="21996" r:id="rId47"/>
      </mc:Fallback>
    </mc:AlternateContent>
    <mc:AlternateContent xmlns:mc="http://schemas.openxmlformats.org/markup-compatibility/2006">
      <mc:Choice Requires="x14">
        <oleObject progId="Equation.DSMT4" shapeId="21997" r:id="rId48">
          <objectPr defaultSize="0" autoPict="0" r:id="rId11">
            <anchor moveWithCells="1" sizeWithCells="1">
              <from>
                <xdr:col>2</xdr:col>
                <xdr:colOff>76200</xdr:colOff>
                <xdr:row>234</xdr:row>
                <xdr:rowOff>66675</xdr:rowOff>
              </from>
              <to>
                <xdr:col>2</xdr:col>
                <xdr:colOff>800100</xdr:colOff>
                <xdr:row>236</xdr:row>
                <xdr:rowOff>161925</xdr:rowOff>
              </to>
            </anchor>
          </objectPr>
        </oleObject>
      </mc:Choice>
      <mc:Fallback>
        <oleObject progId="Equation.DSMT4" shapeId="21997" r:id="rId48"/>
      </mc:Fallback>
    </mc:AlternateContent>
    <mc:AlternateContent xmlns:mc="http://schemas.openxmlformats.org/markup-compatibility/2006">
      <mc:Choice Requires="x14">
        <oleObject progId="Equation.DSMT4" shapeId="21998" r:id="rId49">
          <objectPr defaultSize="0" autoPict="0" r:id="rId22">
            <anchor moveWithCells="1" sizeWithCells="1">
              <from>
                <xdr:col>1</xdr:col>
                <xdr:colOff>180975</xdr:colOff>
                <xdr:row>238</xdr:row>
                <xdr:rowOff>38100</xdr:rowOff>
              </from>
              <to>
                <xdr:col>2</xdr:col>
                <xdr:colOff>800100</xdr:colOff>
                <xdr:row>240</xdr:row>
                <xdr:rowOff>180975</xdr:rowOff>
              </to>
            </anchor>
          </objectPr>
        </oleObject>
      </mc:Choice>
      <mc:Fallback>
        <oleObject progId="Equation.DSMT4" shapeId="21998" r:id="rId49"/>
      </mc:Fallback>
    </mc:AlternateContent>
    <mc:AlternateContent xmlns:mc="http://schemas.openxmlformats.org/markup-compatibility/2006">
      <mc:Choice Requires="x14">
        <oleObject progId="Equation.DSMT4" shapeId="21999" r:id="rId50">
          <objectPr defaultSize="0" autoPict="0" r:id="rId24">
            <anchor moveWithCells="1" sizeWithCells="1">
              <from>
                <xdr:col>9</xdr:col>
                <xdr:colOff>28575</xdr:colOff>
                <xdr:row>229</xdr:row>
                <xdr:rowOff>104775</xdr:rowOff>
              </from>
              <to>
                <xdr:col>16</xdr:col>
                <xdr:colOff>714375</xdr:colOff>
                <xdr:row>242</xdr:row>
                <xdr:rowOff>0</xdr:rowOff>
              </to>
            </anchor>
          </objectPr>
        </oleObject>
      </mc:Choice>
      <mc:Fallback>
        <oleObject progId="Equation.DSMT4" shapeId="21999" r:id="rId50"/>
      </mc:Fallback>
    </mc:AlternateContent>
    <mc:AlternateContent xmlns:mc="http://schemas.openxmlformats.org/markup-compatibility/2006">
      <mc:Choice Requires="x14">
        <oleObject progId="Equation.DSMT4" shapeId="22000" r:id="rId51">
          <objectPr defaultSize="0" autoPict="0" r:id="rId26">
            <anchor moveWithCells="1" sizeWithCells="1">
              <from>
                <xdr:col>6</xdr:col>
                <xdr:colOff>57150</xdr:colOff>
                <xdr:row>228</xdr:row>
                <xdr:rowOff>123825</xdr:rowOff>
              </from>
              <to>
                <xdr:col>6</xdr:col>
                <xdr:colOff>790575</xdr:colOff>
                <xdr:row>230</xdr:row>
                <xdr:rowOff>85725</xdr:rowOff>
              </to>
            </anchor>
          </objectPr>
        </oleObject>
      </mc:Choice>
      <mc:Fallback>
        <oleObject progId="Equation.DSMT4" shapeId="22000" r:id="rId51"/>
      </mc:Fallback>
    </mc:AlternateContent>
    <mc:AlternateContent xmlns:mc="http://schemas.openxmlformats.org/markup-compatibility/2006">
      <mc:Choice Requires="x14">
        <oleObject progId="Equation.DSMT4" shapeId="22001" r:id="rId52">
          <objectPr defaultSize="0" autoPict="0" r:id="rId28">
            <anchor moveWithCells="1" sizeWithCells="1">
              <from>
                <xdr:col>4</xdr:col>
                <xdr:colOff>523875</xdr:colOff>
                <xdr:row>236</xdr:row>
                <xdr:rowOff>19050</xdr:rowOff>
              </from>
              <to>
                <xdr:col>6</xdr:col>
                <xdr:colOff>857250</xdr:colOff>
                <xdr:row>239</xdr:row>
                <xdr:rowOff>28575</xdr:rowOff>
              </to>
            </anchor>
          </objectPr>
        </oleObject>
      </mc:Choice>
      <mc:Fallback>
        <oleObject progId="Equation.DSMT4" shapeId="22001" r:id="rId52"/>
      </mc:Fallback>
    </mc:AlternateContent>
    <mc:AlternateContent xmlns:mc="http://schemas.openxmlformats.org/markup-compatibility/2006">
      <mc:Choice Requires="x14">
        <oleObject progId="Equation.DSMT4" shapeId="22002" r:id="rId53">
          <objectPr defaultSize="0" autoPict="0" r:id="rId30">
            <anchor moveWithCells="1" sizeWithCells="1">
              <from>
                <xdr:col>5</xdr:col>
                <xdr:colOff>571500</xdr:colOff>
                <xdr:row>230</xdr:row>
                <xdr:rowOff>28575</xdr:rowOff>
              </from>
              <to>
                <xdr:col>7</xdr:col>
                <xdr:colOff>19050</xdr:colOff>
                <xdr:row>233</xdr:row>
                <xdr:rowOff>28575</xdr:rowOff>
              </to>
            </anchor>
          </objectPr>
        </oleObject>
      </mc:Choice>
      <mc:Fallback>
        <oleObject progId="Equation.DSMT4" shapeId="22002" r:id="rId53"/>
      </mc:Fallback>
    </mc:AlternateContent>
    <mc:AlternateContent xmlns:mc="http://schemas.openxmlformats.org/markup-compatibility/2006">
      <mc:Choice Requires="x14">
        <oleObject progId="Equation.DSMT4" shapeId="22003" r:id="rId54">
          <objectPr defaultSize="0" autoPict="0" r:id="rId32">
            <anchor moveWithCells="1" sizeWithCells="1">
              <from>
                <xdr:col>4</xdr:col>
                <xdr:colOff>304800</xdr:colOff>
                <xdr:row>233</xdr:row>
                <xdr:rowOff>38100</xdr:rowOff>
              </from>
              <to>
                <xdr:col>6</xdr:col>
                <xdr:colOff>857250</xdr:colOff>
                <xdr:row>236</xdr:row>
                <xdr:rowOff>28575</xdr:rowOff>
              </to>
            </anchor>
          </objectPr>
        </oleObject>
      </mc:Choice>
      <mc:Fallback>
        <oleObject progId="Equation.DSMT4" shapeId="22003" r:id="rId5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330"/>
  <sheetViews>
    <sheetView workbookViewId="0">
      <selection activeCell="H16" sqref="H16"/>
    </sheetView>
  </sheetViews>
  <sheetFormatPr baseColWidth="10" defaultRowHeight="15" x14ac:dyDescent="0.25"/>
  <cols>
    <col min="1" max="1" width="12.7109375" style="3" customWidth="1"/>
    <col min="2" max="2" width="16.28515625" style="3" customWidth="1"/>
    <col min="3" max="3" width="12.28515625" style="3" customWidth="1"/>
    <col min="4" max="7" width="13.28515625" style="3" customWidth="1"/>
    <col min="8" max="8" width="14.7109375" style="3" customWidth="1"/>
    <col min="9" max="16384" width="11.42578125" style="3"/>
  </cols>
  <sheetData>
    <row r="1" spans="2:9" x14ac:dyDescent="0.25">
      <c r="B1" s="1"/>
      <c r="C1" s="2"/>
    </row>
    <row r="2" spans="2:9" ht="18.75" x14ac:dyDescent="0.25">
      <c r="B2" s="1"/>
      <c r="C2" s="5" t="s">
        <v>220</v>
      </c>
    </row>
    <row r="3" spans="2:9" ht="18.75" x14ac:dyDescent="0.25">
      <c r="B3" s="1"/>
      <c r="C3" s="5" t="s">
        <v>209</v>
      </c>
    </row>
    <row r="5" spans="2:9" x14ac:dyDescent="0.25">
      <c r="B5" s="6"/>
    </row>
    <row r="7" spans="2:9" x14ac:dyDescent="0.25">
      <c r="I7" s="12"/>
    </row>
    <row r="12" spans="2:9" x14ac:dyDescent="0.25">
      <c r="C12" s="1"/>
    </row>
    <row r="13" spans="2:9" x14ac:dyDescent="0.25">
      <c r="B13" s="1"/>
    </row>
    <row r="14" spans="2:9" x14ac:dyDescent="0.25">
      <c r="B14" s="1"/>
    </row>
    <row r="15" spans="2:9" x14ac:dyDescent="0.25">
      <c r="C15" s="7"/>
    </row>
    <row r="16" spans="2:9" ht="18.75" x14ac:dyDescent="0.3">
      <c r="C16" s="31" t="s">
        <v>215</v>
      </c>
    </row>
    <row r="17" spans="2:8" ht="18.75" x14ac:dyDescent="0.25">
      <c r="C17" s="5" t="s">
        <v>216</v>
      </c>
      <c r="E17" s="5"/>
    </row>
    <row r="19" spans="2:8" ht="18" x14ac:dyDescent="0.25">
      <c r="C19" s="1"/>
      <c r="D19" s="13" t="s">
        <v>177</v>
      </c>
      <c r="E19" s="14">
        <f>1/8</f>
        <v>0.125</v>
      </c>
    </row>
    <row r="20" spans="2:8" x14ac:dyDescent="0.25">
      <c r="C20" s="1"/>
      <c r="E20" s="14"/>
      <c r="G20" s="15" t="s">
        <v>86</v>
      </c>
    </row>
    <row r="21" spans="2:8" x14ac:dyDescent="0.25">
      <c r="C21" s="1"/>
      <c r="D21" s="3" t="s">
        <v>178</v>
      </c>
      <c r="E21" s="14">
        <f>1/(2/3)*2*(1+0.25)*0.01</f>
        <v>3.7499999999999999E-2</v>
      </c>
    </row>
    <row r="22" spans="2:8" x14ac:dyDescent="0.25">
      <c r="C22" s="1"/>
      <c r="D22" s="9"/>
      <c r="E22" s="11"/>
      <c r="F22" s="16"/>
    </row>
    <row r="23" spans="2:8" x14ac:dyDescent="0.25">
      <c r="D23" s="7" t="s">
        <v>132</v>
      </c>
      <c r="E23" s="14">
        <v>0.01</v>
      </c>
      <c r="H23" s="17">
        <f>E23*E19*E19*E37*E37-2</f>
        <v>-1.9866876398646443</v>
      </c>
    </row>
    <row r="24" spans="2:8" x14ac:dyDescent="0.25">
      <c r="C24" s="15"/>
      <c r="E24" s="14"/>
      <c r="H24" s="17"/>
    </row>
    <row r="25" spans="2:8" x14ac:dyDescent="0.25">
      <c r="C25" s="18" t="s">
        <v>133</v>
      </c>
      <c r="E25" s="17">
        <f>-0.6*PI()*PI()</f>
        <v>-5.9217626406536148</v>
      </c>
      <c r="H25" s="17"/>
    </row>
    <row r="26" spans="2:8" x14ac:dyDescent="0.25">
      <c r="C26" s="16"/>
      <c r="D26" s="16"/>
      <c r="E26" s="16"/>
      <c r="H26" s="17">
        <f>2*E33+E19*E19*E19*E19*(E29-E37*E37)</f>
        <v>-0.18683043213934011</v>
      </c>
    </row>
    <row r="27" spans="2:8" x14ac:dyDescent="0.25">
      <c r="C27" s="16"/>
      <c r="D27" s="16"/>
      <c r="E27" s="16"/>
      <c r="H27" s="17"/>
    </row>
    <row r="28" spans="2:8" x14ac:dyDescent="0.25">
      <c r="C28" s="16"/>
      <c r="D28" s="16"/>
      <c r="E28" s="16"/>
      <c r="G28" s="19"/>
      <c r="H28" s="17"/>
    </row>
    <row r="29" spans="2:8" x14ac:dyDescent="0.25">
      <c r="B29" s="3" t="s">
        <v>134</v>
      </c>
      <c r="C29" s="16"/>
      <c r="D29" s="16"/>
      <c r="E29" s="20">
        <f>0.8*POWER(PI(),4)</f>
        <v>77.927272827201946</v>
      </c>
      <c r="F29" s="16"/>
      <c r="H29" s="17">
        <f>1+2*H32-E23*E21*E37*E37</f>
        <v>5.768050335675146</v>
      </c>
    </row>
    <row r="30" spans="2:8" x14ac:dyDescent="0.25">
      <c r="C30" s="16"/>
      <c r="D30" s="16"/>
      <c r="E30" s="16"/>
      <c r="F30" s="16"/>
      <c r="H30" s="17"/>
    </row>
    <row r="31" spans="2:8" x14ac:dyDescent="0.25">
      <c r="F31" s="16"/>
      <c r="H31" s="17"/>
    </row>
    <row r="32" spans="2:8" x14ac:dyDescent="0.25">
      <c r="F32" s="16"/>
      <c r="H32" s="17">
        <f>E21/E19/E19</f>
        <v>2.4</v>
      </c>
    </row>
    <row r="33" spans="1:25" x14ac:dyDescent="0.25">
      <c r="E33" s="3">
        <f>E25*E19*E19</f>
        <v>-9.2527541260212731E-2</v>
      </c>
    </row>
    <row r="34" spans="1:25" x14ac:dyDescent="0.25">
      <c r="D34" s="15"/>
      <c r="E34" s="21"/>
      <c r="F34" s="16"/>
    </row>
    <row r="35" spans="1:25" x14ac:dyDescent="0.25">
      <c r="D35" s="15"/>
      <c r="E35" s="21"/>
    </row>
    <row r="36" spans="1:25" x14ac:dyDescent="0.25">
      <c r="D36" s="15"/>
      <c r="E36" s="21"/>
      <c r="F36" s="16"/>
      <c r="G36" s="3" t="s">
        <v>87</v>
      </c>
      <c r="H36" s="3">
        <f>100000*MDETERM(B43:W64)</f>
        <v>-1.1771708010859719E-8</v>
      </c>
    </row>
    <row r="37" spans="1:25" x14ac:dyDescent="0.25">
      <c r="D37" s="15"/>
      <c r="E37" s="22">
        <v>9.2303361188136765</v>
      </c>
      <c r="F37" s="16"/>
      <c r="L37" s="4"/>
      <c r="M37" s="7"/>
      <c r="N37" s="23"/>
    </row>
    <row r="38" spans="1:25" x14ac:dyDescent="0.25">
      <c r="D38" s="15"/>
      <c r="E38" s="21"/>
      <c r="F38" s="16"/>
      <c r="L38" s="4"/>
      <c r="M38" s="7"/>
      <c r="N38" s="23"/>
    </row>
    <row r="39" spans="1:25" x14ac:dyDescent="0.25">
      <c r="D39" s="15"/>
      <c r="E39" s="21"/>
      <c r="F39" s="16"/>
      <c r="L39" s="4"/>
      <c r="M39" s="7"/>
      <c r="N39" s="23"/>
    </row>
    <row r="40" spans="1:25" x14ac:dyDescent="0.25">
      <c r="C40" s="16"/>
      <c r="D40" s="21"/>
      <c r="E40" s="16"/>
      <c r="F40" s="16"/>
      <c r="L40" s="4"/>
      <c r="M40" s="7"/>
      <c r="N40" s="23"/>
    </row>
    <row r="41" spans="1:25" x14ac:dyDescent="0.25">
      <c r="C41" s="16"/>
      <c r="D41" s="21"/>
      <c r="E41" s="16"/>
      <c r="F41" s="16"/>
      <c r="L41" s="4"/>
      <c r="M41" s="7"/>
      <c r="N41" s="23"/>
    </row>
    <row r="42" spans="1:25" x14ac:dyDescent="0.25">
      <c r="B42" s="4" t="s">
        <v>0</v>
      </c>
      <c r="C42" s="4" t="s">
        <v>97</v>
      </c>
      <c r="D42" s="4" t="s">
        <v>1</v>
      </c>
      <c r="E42" s="4" t="s">
        <v>98</v>
      </c>
      <c r="F42" s="4" t="s">
        <v>2</v>
      </c>
      <c r="G42" s="4" t="s">
        <v>99</v>
      </c>
      <c r="H42" s="4" t="s">
        <v>3</v>
      </c>
      <c r="I42" s="4" t="s">
        <v>100</v>
      </c>
      <c r="J42" s="4" t="s">
        <v>4</v>
      </c>
      <c r="K42" s="4" t="s">
        <v>101</v>
      </c>
      <c r="L42" s="4" t="s">
        <v>5</v>
      </c>
      <c r="M42" s="4" t="s">
        <v>102</v>
      </c>
      <c r="N42" s="4" t="s">
        <v>6</v>
      </c>
      <c r="O42" s="4" t="s">
        <v>103</v>
      </c>
      <c r="P42" s="4" t="s">
        <v>7</v>
      </c>
      <c r="Q42" s="4" t="s">
        <v>104</v>
      </c>
      <c r="R42" s="4" t="s">
        <v>31</v>
      </c>
      <c r="S42" s="4" t="s">
        <v>105</v>
      </c>
      <c r="T42" s="4" t="s">
        <v>32</v>
      </c>
      <c r="U42" s="4" t="s">
        <v>106</v>
      </c>
      <c r="V42" s="4" t="s">
        <v>33</v>
      </c>
      <c r="W42" s="4" t="s">
        <v>107</v>
      </c>
    </row>
    <row r="43" spans="1:25" x14ac:dyDescent="0.25">
      <c r="A43" s="3" t="s">
        <v>9</v>
      </c>
      <c r="B43" s="8">
        <f>$E$33</f>
        <v>-9.2527541260212731E-2</v>
      </c>
      <c r="C43" s="8">
        <v>1</v>
      </c>
      <c r="D43" s="8">
        <f>-$H$26</f>
        <v>0.18683043213934011</v>
      </c>
      <c r="E43" s="8">
        <f>$H$23</f>
        <v>-1.9866876398646443</v>
      </c>
      <c r="F43" s="8">
        <f>$E$33</f>
        <v>-9.2527541260212731E-2</v>
      </c>
      <c r="G43" s="8">
        <v>1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Y43" s="8"/>
    </row>
    <row r="44" spans="1:25" x14ac:dyDescent="0.25">
      <c r="A44" s="3" t="s">
        <v>10</v>
      </c>
      <c r="B44" s="8">
        <v>1</v>
      </c>
      <c r="C44" s="8">
        <f>-$H$32</f>
        <v>-2.4</v>
      </c>
      <c r="D44" s="8">
        <v>-2</v>
      </c>
      <c r="E44" s="8">
        <f>$H$29</f>
        <v>5.768050335675146</v>
      </c>
      <c r="F44" s="8">
        <v>1</v>
      </c>
      <c r="G44" s="8">
        <f>-$H$32</f>
        <v>-2.4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Y44" s="8"/>
    </row>
    <row r="45" spans="1:25" x14ac:dyDescent="0.25">
      <c r="A45" s="3" t="s">
        <v>11</v>
      </c>
      <c r="B45" s="8">
        <v>0</v>
      </c>
      <c r="C45" s="8">
        <v>0</v>
      </c>
      <c r="D45" s="8">
        <f>$E$33</f>
        <v>-9.2527541260212731E-2</v>
      </c>
      <c r="E45" s="8">
        <v>1</v>
      </c>
      <c r="F45" s="8">
        <f>-$H$26</f>
        <v>0.18683043213934011</v>
      </c>
      <c r="G45" s="8">
        <f>$H$23</f>
        <v>-1.9866876398646443</v>
      </c>
      <c r="H45" s="8">
        <f>$E$33</f>
        <v>-9.2527541260212731E-2</v>
      </c>
      <c r="I45" s="8">
        <v>1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Y45" s="8"/>
    </row>
    <row r="46" spans="1:25" x14ac:dyDescent="0.25">
      <c r="A46" s="3" t="s">
        <v>12</v>
      </c>
      <c r="B46" s="8">
        <v>0</v>
      </c>
      <c r="C46" s="8">
        <v>0</v>
      </c>
      <c r="D46" s="8">
        <v>1</v>
      </c>
      <c r="E46" s="8">
        <f>-$H$32</f>
        <v>-2.4</v>
      </c>
      <c r="F46" s="8">
        <v>-2</v>
      </c>
      <c r="G46" s="8">
        <f>$H$29</f>
        <v>5.768050335675146</v>
      </c>
      <c r="H46" s="8">
        <v>1</v>
      </c>
      <c r="I46" s="8">
        <f>-$H$32</f>
        <v>-2.4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Y46" s="8"/>
    </row>
    <row r="47" spans="1:25" x14ac:dyDescent="0.25">
      <c r="A47" s="3" t="s">
        <v>13</v>
      </c>
      <c r="B47" s="8">
        <v>0</v>
      </c>
      <c r="C47" s="8">
        <v>0</v>
      </c>
      <c r="D47" s="8">
        <v>0</v>
      </c>
      <c r="E47" s="8">
        <v>0</v>
      </c>
      <c r="F47" s="8">
        <f>$E$33</f>
        <v>-9.2527541260212731E-2</v>
      </c>
      <c r="G47" s="8">
        <v>1</v>
      </c>
      <c r="H47" s="8">
        <f>-$H$26</f>
        <v>0.18683043213934011</v>
      </c>
      <c r="I47" s="8">
        <f>$H$23</f>
        <v>-1.9866876398646443</v>
      </c>
      <c r="J47" s="8">
        <f>$E$33</f>
        <v>-9.2527541260212731E-2</v>
      </c>
      <c r="K47" s="8">
        <v>1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Y47" s="8"/>
    </row>
    <row r="48" spans="1:25" x14ac:dyDescent="0.25">
      <c r="A48" s="3" t="s">
        <v>14</v>
      </c>
      <c r="B48" s="8">
        <v>0</v>
      </c>
      <c r="C48" s="8">
        <v>0</v>
      </c>
      <c r="D48" s="8">
        <v>0</v>
      </c>
      <c r="E48" s="8">
        <v>0</v>
      </c>
      <c r="F48" s="8">
        <v>1</v>
      </c>
      <c r="G48" s="8">
        <f>-$H$32</f>
        <v>-2.4</v>
      </c>
      <c r="H48" s="8">
        <v>-2</v>
      </c>
      <c r="I48" s="8">
        <f>$H$29</f>
        <v>5.768050335675146</v>
      </c>
      <c r="J48" s="8">
        <v>1</v>
      </c>
      <c r="K48" s="8">
        <f>-$H$32</f>
        <v>-2.4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Y48" s="8"/>
    </row>
    <row r="49" spans="1:25" x14ac:dyDescent="0.25">
      <c r="A49" s="3" t="s">
        <v>15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f>$E$33</f>
        <v>-9.2527541260212731E-2</v>
      </c>
      <c r="I49" s="8">
        <v>1</v>
      </c>
      <c r="J49" s="8">
        <f>-$H$26</f>
        <v>0.18683043213934011</v>
      </c>
      <c r="K49" s="8">
        <f>$H$23</f>
        <v>-1.9866876398646443</v>
      </c>
      <c r="L49" s="8">
        <f>$E$33</f>
        <v>-9.2527541260212731E-2</v>
      </c>
      <c r="M49" s="8">
        <v>1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Y49" s="8"/>
    </row>
    <row r="50" spans="1:25" x14ac:dyDescent="0.25">
      <c r="A50" s="3" t="s">
        <v>16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1</v>
      </c>
      <c r="I50" s="8">
        <f>-$H$32</f>
        <v>-2.4</v>
      </c>
      <c r="J50" s="8">
        <v>-2</v>
      </c>
      <c r="K50" s="8">
        <f>$H$29</f>
        <v>5.768050335675146</v>
      </c>
      <c r="L50" s="8">
        <v>1</v>
      </c>
      <c r="M50" s="8">
        <f>-$H$32</f>
        <v>-2.4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Y50" s="8"/>
    </row>
    <row r="51" spans="1:25" x14ac:dyDescent="0.25">
      <c r="A51" s="3" t="s">
        <v>17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f>$E$33</f>
        <v>-9.2527541260212731E-2</v>
      </c>
      <c r="K51" s="8">
        <v>1</v>
      </c>
      <c r="L51" s="8">
        <f>-$H$26</f>
        <v>0.18683043213934011</v>
      </c>
      <c r="M51" s="8">
        <f>$H$23</f>
        <v>-1.9866876398646443</v>
      </c>
      <c r="N51" s="8">
        <f>$E$33</f>
        <v>-9.2527541260212731E-2</v>
      </c>
      <c r="O51" s="8">
        <v>1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Y51" s="8"/>
    </row>
    <row r="52" spans="1:25" x14ac:dyDescent="0.25">
      <c r="A52" s="3" t="s">
        <v>18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1</v>
      </c>
      <c r="K52" s="8">
        <f>-$H$32</f>
        <v>-2.4</v>
      </c>
      <c r="L52" s="8">
        <v>-2</v>
      </c>
      <c r="M52" s="8">
        <f>$H$29</f>
        <v>5.768050335675146</v>
      </c>
      <c r="N52" s="8">
        <v>1</v>
      </c>
      <c r="O52" s="8">
        <f>-$H$32</f>
        <v>-2.4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Y52" s="8"/>
    </row>
    <row r="53" spans="1:25" x14ac:dyDescent="0.25">
      <c r="A53" s="3" t="s">
        <v>21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f>$E$33</f>
        <v>-9.2527541260212731E-2</v>
      </c>
      <c r="M53" s="8">
        <v>1</v>
      </c>
      <c r="N53" s="8">
        <f>-$H$26</f>
        <v>0.18683043213934011</v>
      </c>
      <c r="O53" s="8">
        <f>$H$23</f>
        <v>-1.9866876398646443</v>
      </c>
      <c r="P53" s="8">
        <f>$E$33</f>
        <v>-9.2527541260212731E-2</v>
      </c>
      <c r="Q53" s="8">
        <v>1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Y53" s="8"/>
    </row>
    <row r="54" spans="1:25" x14ac:dyDescent="0.25">
      <c r="A54" s="3" t="s">
        <v>22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1</v>
      </c>
      <c r="M54" s="8">
        <f>-$H$32</f>
        <v>-2.4</v>
      </c>
      <c r="N54" s="8">
        <v>-2</v>
      </c>
      <c r="O54" s="8">
        <f>$H$29</f>
        <v>5.768050335675146</v>
      </c>
      <c r="P54" s="8">
        <v>1</v>
      </c>
      <c r="Q54" s="8">
        <f>-$H$32</f>
        <v>-2.4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Y54" s="8"/>
    </row>
    <row r="55" spans="1:25" x14ac:dyDescent="0.25">
      <c r="A55" s="3" t="s">
        <v>23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f>$E$33</f>
        <v>-9.2527541260212731E-2</v>
      </c>
      <c r="O55" s="8">
        <v>1</v>
      </c>
      <c r="P55" s="8">
        <f>-$H$26</f>
        <v>0.18683043213934011</v>
      </c>
      <c r="Q55" s="8">
        <f>$H$23</f>
        <v>-1.9866876398646443</v>
      </c>
      <c r="R55" s="8">
        <f>$E$33</f>
        <v>-9.2527541260212731E-2</v>
      </c>
      <c r="S55" s="8">
        <v>1</v>
      </c>
      <c r="T55" s="8">
        <v>0</v>
      </c>
      <c r="U55" s="8">
        <v>0</v>
      </c>
      <c r="V55" s="8">
        <v>0</v>
      </c>
      <c r="W55" s="8">
        <v>0</v>
      </c>
      <c r="Y55" s="8"/>
    </row>
    <row r="56" spans="1:25" x14ac:dyDescent="0.25">
      <c r="A56" s="3" t="s">
        <v>24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1</v>
      </c>
      <c r="O56" s="8">
        <f>-$H$32</f>
        <v>-2.4</v>
      </c>
      <c r="P56" s="8">
        <v>-2</v>
      </c>
      <c r="Q56" s="8">
        <f>$H$29</f>
        <v>5.768050335675146</v>
      </c>
      <c r="R56" s="8">
        <v>1</v>
      </c>
      <c r="S56" s="8">
        <f>-$H$32</f>
        <v>-2.4</v>
      </c>
      <c r="T56" s="8">
        <v>0</v>
      </c>
      <c r="U56" s="8">
        <v>0</v>
      </c>
      <c r="V56" s="8">
        <v>0</v>
      </c>
      <c r="W56" s="8">
        <v>0</v>
      </c>
      <c r="Y56" s="8"/>
    </row>
    <row r="57" spans="1:25" x14ac:dyDescent="0.25">
      <c r="A57" s="3" t="s">
        <v>25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f>$E$33</f>
        <v>-9.2527541260212731E-2</v>
      </c>
      <c r="Q57" s="8">
        <v>1</v>
      </c>
      <c r="R57" s="8">
        <f>-$H$26</f>
        <v>0.18683043213934011</v>
      </c>
      <c r="S57" s="8">
        <f>$H$23</f>
        <v>-1.9866876398646443</v>
      </c>
      <c r="T57" s="8">
        <f>$E$33</f>
        <v>-9.2527541260212731E-2</v>
      </c>
      <c r="U57" s="8">
        <v>1</v>
      </c>
      <c r="V57" s="8">
        <v>0</v>
      </c>
      <c r="W57" s="8">
        <v>0</v>
      </c>
      <c r="Y57" s="8"/>
    </row>
    <row r="58" spans="1:25" x14ac:dyDescent="0.25">
      <c r="A58" s="3" t="s">
        <v>26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1</v>
      </c>
      <c r="Q58" s="8">
        <f>-$H$32</f>
        <v>-2.4</v>
      </c>
      <c r="R58" s="8">
        <v>-2</v>
      </c>
      <c r="S58" s="8">
        <f>$H$29</f>
        <v>5.768050335675146</v>
      </c>
      <c r="T58" s="8">
        <v>1</v>
      </c>
      <c r="U58" s="8">
        <f>-$H$32</f>
        <v>-2.4</v>
      </c>
      <c r="V58" s="8">
        <v>0</v>
      </c>
      <c r="W58" s="8">
        <v>0</v>
      </c>
      <c r="Y58" s="8"/>
    </row>
    <row r="59" spans="1:25" x14ac:dyDescent="0.25">
      <c r="A59" s="3" t="s">
        <v>27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f>$E$33</f>
        <v>-9.2527541260212731E-2</v>
      </c>
      <c r="S59" s="8">
        <v>1</v>
      </c>
      <c r="T59" s="8">
        <f>-$H$26</f>
        <v>0.18683043213934011</v>
      </c>
      <c r="U59" s="8">
        <f>$H$23</f>
        <v>-1.9866876398646443</v>
      </c>
      <c r="V59" s="8">
        <f>$E$33</f>
        <v>-9.2527541260212731E-2</v>
      </c>
      <c r="W59" s="8">
        <v>1</v>
      </c>
      <c r="Y59" s="8"/>
    </row>
    <row r="60" spans="1:25" x14ac:dyDescent="0.25">
      <c r="A60" s="3" t="s">
        <v>28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1</v>
      </c>
      <c r="S60" s="8">
        <f>-$H$32</f>
        <v>-2.4</v>
      </c>
      <c r="T60" s="8">
        <v>-2</v>
      </c>
      <c r="U60" s="8">
        <f>$H$29</f>
        <v>5.768050335675146</v>
      </c>
      <c r="V60" s="8">
        <v>1</v>
      </c>
      <c r="W60" s="8">
        <f>-$H$32</f>
        <v>-2.4</v>
      </c>
      <c r="Y60" s="8"/>
    </row>
    <row r="61" spans="1:25" x14ac:dyDescent="0.25">
      <c r="A61" s="3" t="s">
        <v>108</v>
      </c>
      <c r="B61" s="8">
        <v>0</v>
      </c>
      <c r="C61" s="8">
        <v>0</v>
      </c>
      <c r="D61" s="8">
        <v>1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Y61" s="8"/>
    </row>
    <row r="62" spans="1:25" x14ac:dyDescent="0.25">
      <c r="A62" s="3" t="s">
        <v>109</v>
      </c>
      <c r="B62" s="8">
        <v>0</v>
      </c>
      <c r="C62" s="8">
        <v>0</v>
      </c>
      <c r="D62" s="8">
        <v>0</v>
      </c>
      <c r="E62" s="8">
        <v>1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Y62" s="8"/>
    </row>
    <row r="63" spans="1:25" x14ac:dyDescent="0.25">
      <c r="A63" s="3" t="s">
        <v>110</v>
      </c>
      <c r="B63" s="8">
        <v>0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1</v>
      </c>
      <c r="U63" s="8">
        <v>0</v>
      </c>
      <c r="V63" s="8">
        <v>0</v>
      </c>
      <c r="W63" s="8">
        <v>0</v>
      </c>
      <c r="Y63" s="8"/>
    </row>
    <row r="64" spans="1:25" x14ac:dyDescent="0.25">
      <c r="A64" s="3" t="s">
        <v>111</v>
      </c>
      <c r="B64" s="8">
        <v>0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1</v>
      </c>
      <c r="V64" s="8">
        <v>0</v>
      </c>
      <c r="W64" s="8">
        <v>0</v>
      </c>
      <c r="Y64" s="8"/>
    </row>
    <row r="65" spans="2:23" x14ac:dyDescent="0.25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P65" s="8"/>
      <c r="W65" s="8"/>
    </row>
    <row r="66" spans="2:23" x14ac:dyDescent="0.25">
      <c r="B66" s="7"/>
      <c r="C66" s="7"/>
      <c r="D66" s="7"/>
      <c r="E66" s="7"/>
      <c r="F66" s="7"/>
      <c r="G66" s="7"/>
      <c r="H66" s="7"/>
      <c r="I66" s="7"/>
      <c r="J66" s="7"/>
      <c r="K66" s="7"/>
      <c r="L66" s="8"/>
    </row>
    <row r="67" spans="2:23" x14ac:dyDescent="0.25">
      <c r="C67" s="7"/>
      <c r="D67" s="8"/>
      <c r="E67" s="7"/>
      <c r="F67" s="7"/>
      <c r="G67" s="15"/>
      <c r="H67" s="7"/>
      <c r="I67" s="7"/>
      <c r="K67" s="7"/>
      <c r="L67" s="8"/>
    </row>
    <row r="68" spans="2:23" x14ac:dyDescent="0.25">
      <c r="C68" s="7"/>
      <c r="D68" s="8"/>
      <c r="E68" s="7"/>
      <c r="F68" s="7"/>
      <c r="G68" s="7"/>
      <c r="H68" s="4"/>
      <c r="I68" s="4"/>
      <c r="J68" s="10"/>
      <c r="K68" s="7"/>
      <c r="L68" s="8"/>
    </row>
    <row r="69" spans="2:23" x14ac:dyDescent="0.25">
      <c r="C69" s="7"/>
      <c r="D69" s="8"/>
      <c r="E69" s="7"/>
      <c r="F69" s="8"/>
      <c r="G69" s="7"/>
      <c r="H69" s="8"/>
      <c r="I69" s="8"/>
      <c r="J69" s="8"/>
      <c r="K69" s="7"/>
      <c r="L69" s="8"/>
    </row>
    <row r="70" spans="2:23" x14ac:dyDescent="0.25">
      <c r="C70" s="7"/>
      <c r="D70" s="8"/>
      <c r="E70" s="7"/>
      <c r="F70" s="8"/>
      <c r="G70" s="7"/>
      <c r="H70" s="8"/>
      <c r="I70" s="8"/>
      <c r="J70" s="8"/>
      <c r="K70" s="7"/>
      <c r="L70" s="8"/>
    </row>
    <row r="71" spans="2:23" x14ac:dyDescent="0.25">
      <c r="B71" s="1"/>
    </row>
    <row r="73" spans="2:23" ht="18.75" x14ac:dyDescent="0.3">
      <c r="C73" s="31" t="s">
        <v>215</v>
      </c>
    </row>
    <row r="74" spans="2:23" ht="18.75" x14ac:dyDescent="0.25">
      <c r="C74" s="5" t="s">
        <v>217</v>
      </c>
      <c r="E74" s="5"/>
    </row>
    <row r="76" spans="2:23" ht="18" x14ac:dyDescent="0.25">
      <c r="C76" s="1"/>
      <c r="D76" s="13" t="s">
        <v>177</v>
      </c>
      <c r="E76" s="14">
        <f>1/16</f>
        <v>6.25E-2</v>
      </c>
    </row>
    <row r="77" spans="2:23" x14ac:dyDescent="0.25">
      <c r="C77" s="1"/>
      <c r="E77" s="14"/>
      <c r="G77" s="15" t="s">
        <v>86</v>
      </c>
    </row>
    <row r="78" spans="2:23" x14ac:dyDescent="0.25">
      <c r="C78" s="1"/>
      <c r="D78" s="3" t="s">
        <v>178</v>
      </c>
      <c r="E78" s="14">
        <f>1/(2/3)*2*(1+0.25)*0.01</f>
        <v>3.7499999999999999E-2</v>
      </c>
    </row>
    <row r="79" spans="2:23" x14ac:dyDescent="0.25">
      <c r="C79" s="1"/>
      <c r="D79" s="9"/>
      <c r="E79" s="11"/>
      <c r="F79" s="16"/>
    </row>
    <row r="80" spans="2:23" x14ac:dyDescent="0.25">
      <c r="D80" s="7" t="s">
        <v>132</v>
      </c>
      <c r="E80" s="14">
        <v>0.01</v>
      </c>
      <c r="H80" s="17">
        <f>E80*E76*E76*E94*E94-2</f>
        <v>-1.9966499870757004</v>
      </c>
    </row>
    <row r="81" spans="2:15" x14ac:dyDescent="0.25">
      <c r="C81" s="15"/>
      <c r="E81" s="14"/>
      <c r="H81" s="17"/>
    </row>
    <row r="82" spans="2:15" x14ac:dyDescent="0.25">
      <c r="C82" s="18" t="s">
        <v>133</v>
      </c>
      <c r="E82" s="17">
        <f>-0.6*PI()*PI()</f>
        <v>-5.9217626406536148</v>
      </c>
      <c r="H82" s="17"/>
    </row>
    <row r="83" spans="2:15" x14ac:dyDescent="0.25">
      <c r="C83" s="16"/>
      <c r="D83" s="16"/>
      <c r="E83" s="16"/>
      <c r="H83" s="17">
        <f>2*E90+E76*E76*E76*E76*(E86-E94*E94)</f>
        <v>-4.638329361037475E-2</v>
      </c>
    </row>
    <row r="84" spans="2:15" x14ac:dyDescent="0.25">
      <c r="C84" s="16"/>
      <c r="D84" s="16"/>
      <c r="E84" s="16"/>
      <c r="H84" s="17"/>
    </row>
    <row r="85" spans="2:15" x14ac:dyDescent="0.25">
      <c r="C85" s="16"/>
      <c r="D85" s="16"/>
      <c r="E85" s="16"/>
      <c r="G85" s="19"/>
      <c r="H85" s="17"/>
    </row>
    <row r="86" spans="2:15" x14ac:dyDescent="0.25">
      <c r="B86" s="3" t="s">
        <v>134</v>
      </c>
      <c r="C86" s="16"/>
      <c r="D86" s="16"/>
      <c r="E86" s="20">
        <f>0.8*POWER(PI(),4)</f>
        <v>77.927272827201946</v>
      </c>
      <c r="F86" s="16"/>
      <c r="H86" s="17">
        <f>1+2*H89-E80*E78*E94*E94</f>
        <v>20.167839875926724</v>
      </c>
    </row>
    <row r="87" spans="2:15" x14ac:dyDescent="0.25">
      <c r="C87" s="16"/>
      <c r="D87" s="16"/>
      <c r="E87" s="16"/>
      <c r="F87" s="16"/>
      <c r="H87" s="17"/>
    </row>
    <row r="88" spans="2:15" x14ac:dyDescent="0.25">
      <c r="F88" s="16"/>
      <c r="H88" s="17"/>
    </row>
    <row r="89" spans="2:15" x14ac:dyDescent="0.25">
      <c r="F89" s="16"/>
      <c r="H89" s="17">
        <f>E78/E76/E76</f>
        <v>9.6</v>
      </c>
    </row>
    <row r="90" spans="2:15" x14ac:dyDescent="0.25">
      <c r="E90" s="3">
        <f>E82*E76*E76</f>
        <v>-2.3131885315053183E-2</v>
      </c>
    </row>
    <row r="91" spans="2:15" x14ac:dyDescent="0.25">
      <c r="D91" s="15"/>
      <c r="E91" s="21"/>
      <c r="F91" s="16"/>
    </row>
    <row r="92" spans="2:15" x14ac:dyDescent="0.25">
      <c r="D92" s="15"/>
      <c r="E92" s="21"/>
    </row>
    <row r="93" spans="2:15" x14ac:dyDescent="0.25">
      <c r="D93" s="15"/>
      <c r="E93" s="21"/>
      <c r="F93" s="16"/>
      <c r="G93" s="3" t="s">
        <v>87</v>
      </c>
      <c r="H93" s="3">
        <f>10000000000*MDETERM(B100:AM137)</f>
        <v>-5.3994028117307783E-5</v>
      </c>
    </row>
    <row r="94" spans="2:15" x14ac:dyDescent="0.25">
      <c r="D94" s="15"/>
      <c r="E94" s="22">
        <v>9.2606873860459729</v>
      </c>
      <c r="F94" s="16"/>
      <c r="L94" s="4"/>
      <c r="M94" s="7"/>
      <c r="N94" s="23"/>
      <c r="O94" s="23"/>
    </row>
    <row r="95" spans="2:15" x14ac:dyDescent="0.25">
      <c r="D95" s="15"/>
      <c r="E95" s="21"/>
      <c r="F95" s="16"/>
      <c r="L95" s="4"/>
      <c r="M95" s="7"/>
      <c r="N95" s="23"/>
      <c r="O95" s="23"/>
    </row>
    <row r="96" spans="2:15" x14ac:dyDescent="0.25">
      <c r="D96" s="15"/>
      <c r="E96" s="21"/>
      <c r="F96" s="16"/>
      <c r="L96" s="4"/>
      <c r="M96" s="7"/>
      <c r="N96" s="23"/>
      <c r="O96" s="23"/>
    </row>
    <row r="97" spans="1:39" x14ac:dyDescent="0.25">
      <c r="C97" s="16"/>
      <c r="D97" s="21"/>
      <c r="E97" s="16"/>
      <c r="F97" s="16"/>
      <c r="L97" s="4"/>
      <c r="M97" s="7"/>
      <c r="N97" s="23"/>
      <c r="O97" s="23"/>
    </row>
    <row r="98" spans="1:39" x14ac:dyDescent="0.25">
      <c r="C98" s="16"/>
      <c r="D98" s="21"/>
      <c r="E98" s="16"/>
      <c r="F98" s="16"/>
      <c r="L98" s="4"/>
      <c r="M98" s="7"/>
      <c r="N98" s="23"/>
      <c r="O98" s="23"/>
    </row>
    <row r="99" spans="1:39" x14ac:dyDescent="0.25">
      <c r="B99" s="4" t="s">
        <v>0</v>
      </c>
      <c r="C99" s="4" t="s">
        <v>97</v>
      </c>
      <c r="D99" s="4" t="s">
        <v>1</v>
      </c>
      <c r="E99" s="4" t="s">
        <v>98</v>
      </c>
      <c r="F99" s="4" t="s">
        <v>2</v>
      </c>
      <c r="G99" s="4" t="s">
        <v>99</v>
      </c>
      <c r="H99" s="4" t="s">
        <v>3</v>
      </c>
      <c r="I99" s="4" t="s">
        <v>100</v>
      </c>
      <c r="J99" s="4" t="s">
        <v>4</v>
      </c>
      <c r="K99" s="4" t="s">
        <v>101</v>
      </c>
      <c r="L99" s="4" t="s">
        <v>5</v>
      </c>
      <c r="M99" s="4" t="s">
        <v>102</v>
      </c>
      <c r="N99" s="4" t="s">
        <v>6</v>
      </c>
      <c r="O99" s="4" t="s">
        <v>103</v>
      </c>
      <c r="P99" s="4" t="s">
        <v>7</v>
      </c>
      <c r="Q99" s="4" t="s">
        <v>104</v>
      </c>
      <c r="R99" s="4" t="s">
        <v>31</v>
      </c>
      <c r="S99" s="4" t="s">
        <v>105</v>
      </c>
      <c r="T99" s="4" t="s">
        <v>32</v>
      </c>
      <c r="U99" s="4" t="s">
        <v>106</v>
      </c>
      <c r="V99" s="4" t="s">
        <v>33</v>
      </c>
      <c r="W99" s="4" t="s">
        <v>107</v>
      </c>
      <c r="X99" s="4" t="s">
        <v>42</v>
      </c>
      <c r="Y99" s="4" t="s">
        <v>112</v>
      </c>
      <c r="Z99" s="4" t="s">
        <v>43</v>
      </c>
      <c r="AA99" s="4" t="s">
        <v>113</v>
      </c>
      <c r="AB99" s="4" t="s">
        <v>44</v>
      </c>
      <c r="AC99" s="4" t="s">
        <v>114</v>
      </c>
      <c r="AD99" s="4" t="s">
        <v>45</v>
      </c>
      <c r="AE99" s="4" t="s">
        <v>115</v>
      </c>
      <c r="AF99" s="4" t="s">
        <v>56</v>
      </c>
      <c r="AG99" s="4" t="s">
        <v>116</v>
      </c>
      <c r="AH99" s="4" t="s">
        <v>57</v>
      </c>
      <c r="AI99" s="4" t="s">
        <v>117</v>
      </c>
      <c r="AJ99" s="4" t="s">
        <v>58</v>
      </c>
      <c r="AK99" s="4" t="s">
        <v>118</v>
      </c>
      <c r="AL99" s="4" t="s">
        <v>59</v>
      </c>
      <c r="AM99" s="4" t="s">
        <v>119</v>
      </c>
    </row>
    <row r="100" spans="1:39" x14ac:dyDescent="0.25">
      <c r="A100" s="3" t="s">
        <v>9</v>
      </c>
      <c r="B100" s="8">
        <f>$E$90</f>
        <v>-2.3131885315053183E-2</v>
      </c>
      <c r="C100" s="8">
        <v>1</v>
      </c>
      <c r="D100" s="8">
        <f>-$H$83</f>
        <v>4.638329361037475E-2</v>
      </c>
      <c r="E100" s="8">
        <f>$H$80</f>
        <v>-1.9966499870757004</v>
      </c>
      <c r="F100" s="8">
        <f>$E$90</f>
        <v>-2.3131885315053183E-2</v>
      </c>
      <c r="G100" s="8">
        <v>1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  <c r="AM100" s="8">
        <v>0</v>
      </c>
    </row>
    <row r="101" spans="1:39" x14ac:dyDescent="0.25">
      <c r="A101" s="3" t="s">
        <v>10</v>
      </c>
      <c r="B101" s="8">
        <v>1</v>
      </c>
      <c r="C101" s="8">
        <f>-$H$89</f>
        <v>-9.6</v>
      </c>
      <c r="D101" s="8">
        <v>-2</v>
      </c>
      <c r="E101" s="8">
        <f>$H$86</f>
        <v>20.167839875926724</v>
      </c>
      <c r="F101" s="8">
        <v>1</v>
      </c>
      <c r="G101" s="8">
        <f>-$H$89</f>
        <v>-9.6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0</v>
      </c>
      <c r="AC101" s="8">
        <v>0</v>
      </c>
      <c r="AD101" s="8">
        <v>0</v>
      </c>
      <c r="AE101" s="8">
        <v>0</v>
      </c>
      <c r="AF101" s="8">
        <v>0</v>
      </c>
      <c r="AG101" s="8">
        <v>0</v>
      </c>
      <c r="AH101" s="8">
        <v>0</v>
      </c>
      <c r="AI101" s="8">
        <v>0</v>
      </c>
      <c r="AJ101" s="8">
        <v>0</v>
      </c>
      <c r="AK101" s="8">
        <v>0</v>
      </c>
      <c r="AL101" s="8">
        <v>0</v>
      </c>
      <c r="AM101" s="8">
        <v>0</v>
      </c>
    </row>
    <row r="102" spans="1:39" x14ac:dyDescent="0.25">
      <c r="A102" s="3" t="s">
        <v>11</v>
      </c>
      <c r="B102" s="8">
        <v>0</v>
      </c>
      <c r="C102" s="8">
        <v>0</v>
      </c>
      <c r="D102" s="8">
        <f>$E$90</f>
        <v>-2.3131885315053183E-2</v>
      </c>
      <c r="E102" s="8">
        <v>1</v>
      </c>
      <c r="F102" s="8">
        <f>-$H$83</f>
        <v>4.638329361037475E-2</v>
      </c>
      <c r="G102" s="8">
        <f>$H$80</f>
        <v>-1.9966499870757004</v>
      </c>
      <c r="H102" s="8">
        <f>$E$90</f>
        <v>-2.3131885315053183E-2</v>
      </c>
      <c r="I102" s="8">
        <v>1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0</v>
      </c>
      <c r="AG102" s="8">
        <v>0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  <c r="AM102" s="8">
        <v>0</v>
      </c>
    </row>
    <row r="103" spans="1:39" x14ac:dyDescent="0.25">
      <c r="A103" s="3" t="s">
        <v>12</v>
      </c>
      <c r="B103" s="8">
        <v>0</v>
      </c>
      <c r="C103" s="8">
        <v>0</v>
      </c>
      <c r="D103" s="8">
        <v>1</v>
      </c>
      <c r="E103" s="8">
        <f>-$H$89</f>
        <v>-9.6</v>
      </c>
      <c r="F103" s="8">
        <v>-2</v>
      </c>
      <c r="G103" s="8">
        <f>$H$86</f>
        <v>20.167839875926724</v>
      </c>
      <c r="H103" s="8">
        <v>1</v>
      </c>
      <c r="I103" s="8">
        <f>-$H$89</f>
        <v>-9.6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  <c r="AM103" s="8">
        <v>0</v>
      </c>
    </row>
    <row r="104" spans="1:39" x14ac:dyDescent="0.25">
      <c r="A104" s="3" t="s">
        <v>13</v>
      </c>
      <c r="B104" s="8">
        <v>0</v>
      </c>
      <c r="C104" s="8">
        <v>0</v>
      </c>
      <c r="D104" s="8">
        <v>0</v>
      </c>
      <c r="E104" s="8">
        <v>0</v>
      </c>
      <c r="F104" s="8">
        <f>$E$90</f>
        <v>-2.3131885315053183E-2</v>
      </c>
      <c r="G104" s="8">
        <v>1</v>
      </c>
      <c r="H104" s="8">
        <f>-$H$83</f>
        <v>4.638329361037475E-2</v>
      </c>
      <c r="I104" s="8">
        <f>$H$80</f>
        <v>-1.9966499870757004</v>
      </c>
      <c r="J104" s="8">
        <f>$E$90</f>
        <v>-2.3131885315053183E-2</v>
      </c>
      <c r="K104" s="8">
        <v>1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8">
        <v>0</v>
      </c>
      <c r="AH104" s="8">
        <v>0</v>
      </c>
      <c r="AI104" s="8">
        <v>0</v>
      </c>
      <c r="AJ104" s="8">
        <v>0</v>
      </c>
      <c r="AK104" s="8">
        <v>0</v>
      </c>
      <c r="AL104" s="8">
        <v>0</v>
      </c>
      <c r="AM104" s="8">
        <v>0</v>
      </c>
    </row>
    <row r="105" spans="1:39" x14ac:dyDescent="0.25">
      <c r="A105" s="3" t="s">
        <v>14</v>
      </c>
      <c r="B105" s="8">
        <v>0</v>
      </c>
      <c r="C105" s="8">
        <v>0</v>
      </c>
      <c r="D105" s="8">
        <v>0</v>
      </c>
      <c r="E105" s="8">
        <v>0</v>
      </c>
      <c r="F105" s="8">
        <v>1</v>
      </c>
      <c r="G105" s="8">
        <f>-$H$89</f>
        <v>-9.6</v>
      </c>
      <c r="H105" s="8">
        <v>-2</v>
      </c>
      <c r="I105" s="8">
        <f>$H$86</f>
        <v>20.167839875926724</v>
      </c>
      <c r="J105" s="8">
        <v>1</v>
      </c>
      <c r="K105" s="8">
        <f>-$H$89</f>
        <v>-9.6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0</v>
      </c>
      <c r="AL105" s="8">
        <v>0</v>
      </c>
      <c r="AM105" s="8">
        <v>0</v>
      </c>
    </row>
    <row r="106" spans="1:39" x14ac:dyDescent="0.25">
      <c r="A106" s="3" t="s">
        <v>15</v>
      </c>
      <c r="B106" s="8">
        <v>0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f>$E$90</f>
        <v>-2.3131885315053183E-2</v>
      </c>
      <c r="I106" s="8">
        <v>1</v>
      </c>
      <c r="J106" s="8">
        <f>-$H$83</f>
        <v>4.638329361037475E-2</v>
      </c>
      <c r="K106" s="8">
        <f>$H$80</f>
        <v>-1.9966499870757004</v>
      </c>
      <c r="L106" s="8">
        <f>$E$90</f>
        <v>-2.3131885315053183E-2</v>
      </c>
      <c r="M106" s="8">
        <v>1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8">
        <v>0</v>
      </c>
      <c r="AI106" s="8">
        <v>0</v>
      </c>
      <c r="AJ106" s="8">
        <v>0</v>
      </c>
      <c r="AK106" s="8">
        <v>0</v>
      </c>
      <c r="AL106" s="8">
        <v>0</v>
      </c>
      <c r="AM106" s="8">
        <v>0</v>
      </c>
    </row>
    <row r="107" spans="1:39" x14ac:dyDescent="0.25">
      <c r="A107" s="3" t="s">
        <v>16</v>
      </c>
      <c r="B107" s="8">
        <v>0</v>
      </c>
      <c r="C107" s="8">
        <v>0</v>
      </c>
      <c r="D107" s="8">
        <v>0</v>
      </c>
      <c r="E107" s="8">
        <v>0</v>
      </c>
      <c r="F107" s="8">
        <v>0</v>
      </c>
      <c r="G107" s="8">
        <v>0</v>
      </c>
      <c r="H107" s="8">
        <v>1</v>
      </c>
      <c r="I107" s="8">
        <f>-$H$89</f>
        <v>-9.6</v>
      </c>
      <c r="J107" s="8">
        <v>-2</v>
      </c>
      <c r="K107" s="8">
        <f>$H$86</f>
        <v>20.167839875926724</v>
      </c>
      <c r="L107" s="8">
        <v>1</v>
      </c>
      <c r="M107" s="8">
        <f>-$H$89</f>
        <v>-9.6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  <c r="AD107" s="8">
        <v>0</v>
      </c>
      <c r="AE107" s="8">
        <v>0</v>
      </c>
      <c r="AF107" s="8">
        <v>0</v>
      </c>
      <c r="AG107" s="8">
        <v>0</v>
      </c>
      <c r="AH107" s="8">
        <v>0</v>
      </c>
      <c r="AI107" s="8">
        <v>0</v>
      </c>
      <c r="AJ107" s="8">
        <v>0</v>
      </c>
      <c r="AK107" s="8">
        <v>0</v>
      </c>
      <c r="AL107" s="8">
        <v>0</v>
      </c>
      <c r="AM107" s="8">
        <v>0</v>
      </c>
    </row>
    <row r="108" spans="1:39" x14ac:dyDescent="0.25">
      <c r="A108" s="3" t="s">
        <v>17</v>
      </c>
      <c r="B108" s="8">
        <v>0</v>
      </c>
      <c r="C108" s="8">
        <v>0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f>$E$90</f>
        <v>-2.3131885315053183E-2</v>
      </c>
      <c r="K108" s="8">
        <v>1</v>
      </c>
      <c r="L108" s="8">
        <f>-$H$83</f>
        <v>4.638329361037475E-2</v>
      </c>
      <c r="M108" s="8">
        <f>$H$80</f>
        <v>-1.9966499870757004</v>
      </c>
      <c r="N108" s="8">
        <f>$E$90</f>
        <v>-2.3131885315053183E-2</v>
      </c>
      <c r="O108" s="8">
        <v>1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0</v>
      </c>
      <c r="AG108" s="8">
        <v>0</v>
      </c>
      <c r="AH108" s="8">
        <v>0</v>
      </c>
      <c r="AI108" s="8">
        <v>0</v>
      </c>
      <c r="AJ108" s="8">
        <v>0</v>
      </c>
      <c r="AK108" s="8">
        <v>0</v>
      </c>
      <c r="AL108" s="8">
        <v>0</v>
      </c>
      <c r="AM108" s="8">
        <v>0</v>
      </c>
    </row>
    <row r="109" spans="1:39" x14ac:dyDescent="0.25">
      <c r="A109" s="3" t="s">
        <v>18</v>
      </c>
      <c r="B109" s="8">
        <v>0</v>
      </c>
      <c r="C109" s="8">
        <v>0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1</v>
      </c>
      <c r="K109" s="8">
        <f>-$H$89</f>
        <v>-9.6</v>
      </c>
      <c r="L109" s="8">
        <v>-2</v>
      </c>
      <c r="M109" s="8">
        <f>$H$86</f>
        <v>20.167839875926724</v>
      </c>
      <c r="N109" s="8">
        <v>1</v>
      </c>
      <c r="O109" s="8">
        <f>-$H$89</f>
        <v>-9.6</v>
      </c>
      <c r="P109" s="8">
        <v>0</v>
      </c>
      <c r="Q109" s="8">
        <v>0</v>
      </c>
      <c r="R109" s="8">
        <v>0</v>
      </c>
      <c r="S109" s="8">
        <v>0</v>
      </c>
      <c r="T109" s="8">
        <v>0</v>
      </c>
      <c r="U109" s="8">
        <v>0</v>
      </c>
      <c r="V109" s="8">
        <v>0</v>
      </c>
      <c r="W109" s="8">
        <v>0</v>
      </c>
      <c r="X109" s="8">
        <v>0</v>
      </c>
      <c r="Y109" s="8">
        <v>0</v>
      </c>
      <c r="Z109" s="8">
        <v>0</v>
      </c>
      <c r="AA109" s="8">
        <v>0</v>
      </c>
      <c r="AB109" s="8">
        <v>0</v>
      </c>
      <c r="AC109" s="8">
        <v>0</v>
      </c>
      <c r="AD109" s="8">
        <v>0</v>
      </c>
      <c r="AE109" s="8">
        <v>0</v>
      </c>
      <c r="AF109" s="8">
        <v>0</v>
      </c>
      <c r="AG109" s="8">
        <v>0</v>
      </c>
      <c r="AH109" s="8">
        <v>0</v>
      </c>
      <c r="AI109" s="8">
        <v>0</v>
      </c>
      <c r="AJ109" s="8">
        <v>0</v>
      </c>
      <c r="AK109" s="8">
        <v>0</v>
      </c>
      <c r="AL109" s="8">
        <v>0</v>
      </c>
      <c r="AM109" s="8">
        <v>0</v>
      </c>
    </row>
    <row r="110" spans="1:39" x14ac:dyDescent="0.25">
      <c r="A110" s="3" t="s">
        <v>21</v>
      </c>
      <c r="B110" s="8">
        <v>0</v>
      </c>
      <c r="C110" s="8">
        <v>0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f>$E$90</f>
        <v>-2.3131885315053183E-2</v>
      </c>
      <c r="M110" s="8">
        <v>1</v>
      </c>
      <c r="N110" s="8">
        <f>-$H$83</f>
        <v>4.638329361037475E-2</v>
      </c>
      <c r="O110" s="8">
        <f>$H$80</f>
        <v>-1.9966499870757004</v>
      </c>
      <c r="P110" s="8">
        <f>$E$90</f>
        <v>-2.3131885315053183E-2</v>
      </c>
      <c r="Q110" s="8">
        <v>1</v>
      </c>
      <c r="R110" s="8">
        <v>0</v>
      </c>
      <c r="S110" s="8">
        <v>0</v>
      </c>
      <c r="T110" s="8">
        <v>0</v>
      </c>
      <c r="U110" s="8">
        <v>0</v>
      </c>
      <c r="V110" s="8">
        <v>0</v>
      </c>
      <c r="W110" s="8">
        <v>0</v>
      </c>
      <c r="X110" s="8">
        <v>0</v>
      </c>
      <c r="Y110" s="8">
        <v>0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0</v>
      </c>
      <c r="AG110" s="8">
        <v>0</v>
      </c>
      <c r="AH110" s="8">
        <v>0</v>
      </c>
      <c r="AI110" s="8">
        <v>0</v>
      </c>
      <c r="AJ110" s="8">
        <v>0</v>
      </c>
      <c r="AK110" s="8">
        <v>0</v>
      </c>
      <c r="AL110" s="8">
        <v>0</v>
      </c>
      <c r="AM110" s="8">
        <v>0</v>
      </c>
    </row>
    <row r="111" spans="1:39" x14ac:dyDescent="0.25">
      <c r="A111" s="3" t="s">
        <v>22</v>
      </c>
      <c r="B111" s="8">
        <v>0</v>
      </c>
      <c r="C111" s="8">
        <v>0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1</v>
      </c>
      <c r="M111" s="8">
        <f>-$H$89</f>
        <v>-9.6</v>
      </c>
      <c r="N111" s="8">
        <v>-2</v>
      </c>
      <c r="O111" s="8">
        <f>$H$86</f>
        <v>20.167839875926724</v>
      </c>
      <c r="P111" s="8">
        <v>1</v>
      </c>
      <c r="Q111" s="8">
        <f>-$H$89</f>
        <v>-9.6</v>
      </c>
      <c r="R111" s="8">
        <v>0</v>
      </c>
      <c r="S111" s="8">
        <v>0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  <c r="AB111" s="8">
        <v>0</v>
      </c>
      <c r="AC111" s="8">
        <v>0</v>
      </c>
      <c r="AD111" s="8">
        <v>0</v>
      </c>
      <c r="AE111" s="8">
        <v>0</v>
      </c>
      <c r="AF111" s="8">
        <v>0</v>
      </c>
      <c r="AG111" s="8">
        <v>0</v>
      </c>
      <c r="AH111" s="8">
        <v>0</v>
      </c>
      <c r="AI111" s="8">
        <v>0</v>
      </c>
      <c r="AJ111" s="8">
        <v>0</v>
      </c>
      <c r="AK111" s="8">
        <v>0</v>
      </c>
      <c r="AL111" s="8">
        <v>0</v>
      </c>
      <c r="AM111" s="8">
        <v>0</v>
      </c>
    </row>
    <row r="112" spans="1:39" x14ac:dyDescent="0.25">
      <c r="A112" s="3" t="s">
        <v>23</v>
      </c>
      <c r="B112" s="8">
        <v>0</v>
      </c>
      <c r="C112" s="8">
        <v>0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f>$E$90</f>
        <v>-2.3131885315053183E-2</v>
      </c>
      <c r="O112" s="8">
        <v>1</v>
      </c>
      <c r="P112" s="8">
        <f>-$H$83</f>
        <v>4.638329361037475E-2</v>
      </c>
      <c r="Q112" s="8">
        <f>$H$80</f>
        <v>-1.9966499870757004</v>
      </c>
      <c r="R112" s="8">
        <f>$E$90</f>
        <v>-2.3131885315053183E-2</v>
      </c>
      <c r="S112" s="8">
        <v>1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8">
        <v>0</v>
      </c>
      <c r="AH112" s="8">
        <v>0</v>
      </c>
      <c r="AI112" s="8">
        <v>0</v>
      </c>
      <c r="AJ112" s="8">
        <v>0</v>
      </c>
      <c r="AK112" s="8">
        <v>0</v>
      </c>
      <c r="AL112" s="8">
        <v>0</v>
      </c>
      <c r="AM112" s="8">
        <v>0</v>
      </c>
    </row>
    <row r="113" spans="1:39" x14ac:dyDescent="0.25">
      <c r="A113" s="3" t="s">
        <v>24</v>
      </c>
      <c r="B113" s="8">
        <v>0</v>
      </c>
      <c r="C113" s="8">
        <v>0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1</v>
      </c>
      <c r="O113" s="8">
        <f>-$H$89</f>
        <v>-9.6</v>
      </c>
      <c r="P113" s="8">
        <v>-2</v>
      </c>
      <c r="Q113" s="8">
        <f>$H$86</f>
        <v>20.167839875926724</v>
      </c>
      <c r="R113" s="8">
        <v>1</v>
      </c>
      <c r="S113" s="8">
        <f>-$H$89</f>
        <v>-9.6</v>
      </c>
      <c r="T113" s="8">
        <v>0</v>
      </c>
      <c r="U113" s="8">
        <v>0</v>
      </c>
      <c r="V113" s="8">
        <v>0</v>
      </c>
      <c r="W113" s="8">
        <v>0</v>
      </c>
      <c r="X113" s="8">
        <v>0</v>
      </c>
      <c r="Y113" s="8">
        <v>0</v>
      </c>
      <c r="Z113" s="8">
        <v>0</v>
      </c>
      <c r="AA113" s="8">
        <v>0</v>
      </c>
      <c r="AB113" s="8">
        <v>0</v>
      </c>
      <c r="AC113" s="8">
        <v>0</v>
      </c>
      <c r="AD113" s="8">
        <v>0</v>
      </c>
      <c r="AE113" s="8">
        <v>0</v>
      </c>
      <c r="AF113" s="8">
        <v>0</v>
      </c>
      <c r="AG113" s="8">
        <v>0</v>
      </c>
      <c r="AH113" s="8">
        <v>0</v>
      </c>
      <c r="AI113" s="8">
        <v>0</v>
      </c>
      <c r="AJ113" s="8">
        <v>0</v>
      </c>
      <c r="AK113" s="8">
        <v>0</v>
      </c>
      <c r="AL113" s="8">
        <v>0</v>
      </c>
      <c r="AM113" s="8">
        <v>0</v>
      </c>
    </row>
    <row r="114" spans="1:39" x14ac:dyDescent="0.25">
      <c r="A114" s="3" t="s">
        <v>25</v>
      </c>
      <c r="B114" s="8">
        <v>0</v>
      </c>
      <c r="C114" s="8">
        <v>0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f>$E$90</f>
        <v>-2.3131885315053183E-2</v>
      </c>
      <c r="Q114" s="8">
        <v>1</v>
      </c>
      <c r="R114" s="8">
        <f>-$H$83</f>
        <v>4.638329361037475E-2</v>
      </c>
      <c r="S114" s="8">
        <f>$H$80</f>
        <v>-1.9966499870757004</v>
      </c>
      <c r="T114" s="8">
        <f>$E$90</f>
        <v>-2.3131885315053183E-2</v>
      </c>
      <c r="U114" s="8">
        <v>1</v>
      </c>
      <c r="V114" s="8">
        <v>0</v>
      </c>
      <c r="W114" s="8">
        <v>0</v>
      </c>
      <c r="X114" s="8">
        <v>0</v>
      </c>
      <c r="Y114" s="8">
        <v>0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0</v>
      </c>
      <c r="AG114" s="8">
        <v>0</v>
      </c>
      <c r="AH114" s="8">
        <v>0</v>
      </c>
      <c r="AI114" s="8">
        <v>0</v>
      </c>
      <c r="AJ114" s="8">
        <v>0</v>
      </c>
      <c r="AK114" s="8">
        <v>0</v>
      </c>
      <c r="AL114" s="8">
        <v>0</v>
      </c>
      <c r="AM114" s="8">
        <v>0</v>
      </c>
    </row>
    <row r="115" spans="1:39" x14ac:dyDescent="0.25">
      <c r="A115" s="3" t="s">
        <v>26</v>
      </c>
      <c r="B115" s="8">
        <v>0</v>
      </c>
      <c r="C115" s="8">
        <v>0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1</v>
      </c>
      <c r="Q115" s="8">
        <f>-$H$89</f>
        <v>-9.6</v>
      </c>
      <c r="R115" s="8">
        <v>-2</v>
      </c>
      <c r="S115" s="8">
        <f>$H$86</f>
        <v>20.167839875926724</v>
      </c>
      <c r="T115" s="8">
        <v>1</v>
      </c>
      <c r="U115" s="8">
        <f>-$H$89</f>
        <v>-9.6</v>
      </c>
      <c r="V115" s="8">
        <v>0</v>
      </c>
      <c r="W115" s="8">
        <v>0</v>
      </c>
      <c r="X115" s="8">
        <v>0</v>
      </c>
      <c r="Y115" s="8">
        <v>0</v>
      </c>
      <c r="Z115" s="8">
        <v>0</v>
      </c>
      <c r="AA115" s="8">
        <v>0</v>
      </c>
      <c r="AB115" s="8">
        <v>0</v>
      </c>
      <c r="AC115" s="8">
        <v>0</v>
      </c>
      <c r="AD115" s="8">
        <v>0</v>
      </c>
      <c r="AE115" s="8">
        <v>0</v>
      </c>
      <c r="AF115" s="8">
        <v>0</v>
      </c>
      <c r="AG115" s="8">
        <v>0</v>
      </c>
      <c r="AH115" s="8">
        <v>0</v>
      </c>
      <c r="AI115" s="8">
        <v>0</v>
      </c>
      <c r="AJ115" s="8">
        <v>0</v>
      </c>
      <c r="AK115" s="8">
        <v>0</v>
      </c>
      <c r="AL115" s="8">
        <v>0</v>
      </c>
      <c r="AM115" s="8">
        <v>0</v>
      </c>
    </row>
    <row r="116" spans="1:39" x14ac:dyDescent="0.25">
      <c r="A116" s="3" t="s">
        <v>27</v>
      </c>
      <c r="B116" s="8">
        <v>0</v>
      </c>
      <c r="C116" s="8">
        <v>0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0</v>
      </c>
      <c r="Q116" s="8">
        <v>0</v>
      </c>
      <c r="R116" s="8">
        <f>$E$90</f>
        <v>-2.3131885315053183E-2</v>
      </c>
      <c r="S116" s="8">
        <v>1</v>
      </c>
      <c r="T116" s="8">
        <f>-$H$83</f>
        <v>4.638329361037475E-2</v>
      </c>
      <c r="U116" s="8">
        <f>$H$80</f>
        <v>-1.9966499870757004</v>
      </c>
      <c r="V116" s="8">
        <f>$E$90</f>
        <v>-2.3131885315053183E-2</v>
      </c>
      <c r="W116" s="8">
        <v>1</v>
      </c>
      <c r="X116" s="8">
        <v>0</v>
      </c>
      <c r="Y116" s="8">
        <v>0</v>
      </c>
      <c r="Z116" s="8">
        <v>0</v>
      </c>
      <c r="AA116" s="8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0</v>
      </c>
      <c r="AG116" s="8">
        <v>0</v>
      </c>
      <c r="AH116" s="8">
        <v>0</v>
      </c>
      <c r="AI116" s="8">
        <v>0</v>
      </c>
      <c r="AJ116" s="8">
        <v>0</v>
      </c>
      <c r="AK116" s="8">
        <v>0</v>
      </c>
      <c r="AL116" s="8">
        <v>0</v>
      </c>
      <c r="AM116" s="8">
        <v>0</v>
      </c>
    </row>
    <row r="117" spans="1:39" x14ac:dyDescent="0.25">
      <c r="A117" s="3" t="s">
        <v>28</v>
      </c>
      <c r="B117" s="8">
        <v>0</v>
      </c>
      <c r="C117" s="8">
        <v>0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v>1</v>
      </c>
      <c r="S117" s="8">
        <f>-$H$89</f>
        <v>-9.6</v>
      </c>
      <c r="T117" s="8">
        <v>-2</v>
      </c>
      <c r="U117" s="8">
        <f>$H$86</f>
        <v>20.167839875926724</v>
      </c>
      <c r="V117" s="8">
        <v>1</v>
      </c>
      <c r="W117" s="8">
        <f>-$H$89</f>
        <v>-9.6</v>
      </c>
      <c r="X117" s="8">
        <v>0</v>
      </c>
      <c r="Y117" s="8">
        <v>0</v>
      </c>
      <c r="Z117" s="8">
        <v>0</v>
      </c>
      <c r="AA117" s="8">
        <v>0</v>
      </c>
      <c r="AB117" s="8">
        <v>0</v>
      </c>
      <c r="AC117" s="8">
        <v>0</v>
      </c>
      <c r="AD117" s="8">
        <v>0</v>
      </c>
      <c r="AE117" s="8">
        <v>0</v>
      </c>
      <c r="AF117" s="8">
        <v>0</v>
      </c>
      <c r="AG117" s="8">
        <v>0</v>
      </c>
      <c r="AH117" s="8">
        <v>0</v>
      </c>
      <c r="AI117" s="8">
        <v>0</v>
      </c>
      <c r="AJ117" s="8">
        <v>0</v>
      </c>
      <c r="AK117" s="8">
        <v>0</v>
      </c>
      <c r="AL117" s="8">
        <v>0</v>
      </c>
      <c r="AM117" s="8">
        <v>0</v>
      </c>
    </row>
    <row r="118" spans="1:39" x14ac:dyDescent="0.25">
      <c r="A118" s="3" t="s">
        <v>34</v>
      </c>
      <c r="B118" s="8">
        <v>0</v>
      </c>
      <c r="C118" s="8">
        <v>0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f>$E$90</f>
        <v>-2.3131885315053183E-2</v>
      </c>
      <c r="U118" s="8">
        <v>1</v>
      </c>
      <c r="V118" s="8">
        <f>-$H$83</f>
        <v>4.638329361037475E-2</v>
      </c>
      <c r="W118" s="8">
        <f>$H$80</f>
        <v>-1.9966499870757004</v>
      </c>
      <c r="X118" s="8">
        <f>$E$90</f>
        <v>-2.3131885315053183E-2</v>
      </c>
      <c r="Y118" s="8">
        <v>1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0</v>
      </c>
      <c r="AG118" s="8">
        <v>0</v>
      </c>
      <c r="AH118" s="8">
        <v>0</v>
      </c>
      <c r="AI118" s="8">
        <v>0</v>
      </c>
      <c r="AJ118" s="8">
        <v>0</v>
      </c>
      <c r="AK118" s="8">
        <v>0</v>
      </c>
      <c r="AL118" s="8">
        <v>0</v>
      </c>
      <c r="AM118" s="8">
        <v>0</v>
      </c>
    </row>
    <row r="119" spans="1:39" x14ac:dyDescent="0.25">
      <c r="A119" s="3" t="s">
        <v>35</v>
      </c>
      <c r="B119" s="8">
        <v>0</v>
      </c>
      <c r="C119" s="8">
        <v>0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1</v>
      </c>
      <c r="U119" s="8">
        <f>-$H$89</f>
        <v>-9.6</v>
      </c>
      <c r="V119" s="8">
        <v>-2</v>
      </c>
      <c r="W119" s="8">
        <f>$H$86</f>
        <v>20.167839875926724</v>
      </c>
      <c r="X119" s="8">
        <v>1</v>
      </c>
      <c r="Y119" s="8">
        <f>-$H$89</f>
        <v>-9.6</v>
      </c>
      <c r="Z119" s="8">
        <v>0</v>
      </c>
      <c r="AA119" s="8">
        <v>0</v>
      </c>
      <c r="AB119" s="8">
        <v>0</v>
      </c>
      <c r="AC119" s="8">
        <v>0</v>
      </c>
      <c r="AD119" s="8">
        <v>0</v>
      </c>
      <c r="AE119" s="8">
        <v>0</v>
      </c>
      <c r="AF119" s="8">
        <v>0</v>
      </c>
      <c r="AG119" s="8">
        <v>0</v>
      </c>
      <c r="AH119" s="8">
        <v>0</v>
      </c>
      <c r="AI119" s="8">
        <v>0</v>
      </c>
      <c r="AJ119" s="8">
        <v>0</v>
      </c>
      <c r="AK119" s="8">
        <v>0</v>
      </c>
      <c r="AL119" s="8">
        <v>0</v>
      </c>
      <c r="AM119" s="8">
        <v>0</v>
      </c>
    </row>
    <row r="120" spans="1:39" x14ac:dyDescent="0.25">
      <c r="A120" s="3" t="s">
        <v>36</v>
      </c>
      <c r="B120" s="8">
        <v>0</v>
      </c>
      <c r="C120" s="8">
        <v>0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f>$E$90</f>
        <v>-2.3131885315053183E-2</v>
      </c>
      <c r="W120" s="8">
        <v>1</v>
      </c>
      <c r="X120" s="8">
        <f>-$H$83</f>
        <v>4.638329361037475E-2</v>
      </c>
      <c r="Y120" s="8">
        <f>$H$80</f>
        <v>-1.9966499870757004</v>
      </c>
      <c r="Z120" s="8">
        <f>$E$90</f>
        <v>-2.3131885315053183E-2</v>
      </c>
      <c r="AA120" s="8">
        <v>1</v>
      </c>
      <c r="AB120" s="8">
        <v>0</v>
      </c>
      <c r="AC120" s="8">
        <v>0</v>
      </c>
      <c r="AD120" s="8">
        <v>0</v>
      </c>
      <c r="AE120" s="8">
        <v>0</v>
      </c>
      <c r="AF120" s="8">
        <v>0</v>
      </c>
      <c r="AG120" s="8">
        <v>0</v>
      </c>
      <c r="AH120" s="8">
        <v>0</v>
      </c>
      <c r="AI120" s="8">
        <v>0</v>
      </c>
      <c r="AJ120" s="8">
        <v>0</v>
      </c>
      <c r="AK120" s="8">
        <v>0</v>
      </c>
      <c r="AL120" s="8">
        <v>0</v>
      </c>
      <c r="AM120" s="8">
        <v>0</v>
      </c>
    </row>
    <row r="121" spans="1:39" x14ac:dyDescent="0.25">
      <c r="A121" s="3" t="s">
        <v>37</v>
      </c>
      <c r="B121" s="8">
        <v>0</v>
      </c>
      <c r="C121" s="8">
        <v>0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1</v>
      </c>
      <c r="W121" s="8">
        <f>-$H$89</f>
        <v>-9.6</v>
      </c>
      <c r="X121" s="8">
        <v>-2</v>
      </c>
      <c r="Y121" s="8">
        <f>$H$86</f>
        <v>20.167839875926724</v>
      </c>
      <c r="Z121" s="8">
        <v>1</v>
      </c>
      <c r="AA121" s="8">
        <f>-$H$89</f>
        <v>-9.6</v>
      </c>
      <c r="AB121" s="8">
        <v>0</v>
      </c>
      <c r="AC121" s="8">
        <v>0</v>
      </c>
      <c r="AD121" s="8">
        <v>0</v>
      </c>
      <c r="AE121" s="8">
        <v>0</v>
      </c>
      <c r="AF121" s="8">
        <v>0</v>
      </c>
      <c r="AG121" s="8">
        <v>0</v>
      </c>
      <c r="AH121" s="8">
        <v>0</v>
      </c>
      <c r="AI121" s="8">
        <v>0</v>
      </c>
      <c r="AJ121" s="8">
        <v>0</v>
      </c>
      <c r="AK121" s="8">
        <v>0</v>
      </c>
      <c r="AL121" s="8">
        <v>0</v>
      </c>
      <c r="AM121" s="8">
        <v>0</v>
      </c>
    </row>
    <row r="122" spans="1:39" x14ac:dyDescent="0.25">
      <c r="A122" s="3" t="s">
        <v>38</v>
      </c>
      <c r="B122" s="8">
        <v>0</v>
      </c>
      <c r="C122" s="8">
        <v>0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>
        <v>0</v>
      </c>
      <c r="X122" s="8">
        <f>$E$90</f>
        <v>-2.3131885315053183E-2</v>
      </c>
      <c r="Y122" s="8">
        <v>1</v>
      </c>
      <c r="Z122" s="8">
        <f>-$H$83</f>
        <v>4.638329361037475E-2</v>
      </c>
      <c r="AA122" s="8">
        <f>$H$80</f>
        <v>-1.9966499870757004</v>
      </c>
      <c r="AB122" s="8">
        <f>$E$90</f>
        <v>-2.3131885315053183E-2</v>
      </c>
      <c r="AC122" s="8">
        <v>1</v>
      </c>
      <c r="AD122" s="8">
        <v>0</v>
      </c>
      <c r="AE122" s="8">
        <v>0</v>
      </c>
      <c r="AF122" s="8">
        <v>0</v>
      </c>
      <c r="AG122" s="8">
        <v>0</v>
      </c>
      <c r="AH122" s="8">
        <v>0</v>
      </c>
      <c r="AI122" s="8">
        <v>0</v>
      </c>
      <c r="AJ122" s="8">
        <v>0</v>
      </c>
      <c r="AK122" s="8">
        <v>0</v>
      </c>
      <c r="AL122" s="8">
        <v>0</v>
      </c>
      <c r="AM122" s="8">
        <v>0</v>
      </c>
    </row>
    <row r="123" spans="1:39" x14ac:dyDescent="0.25">
      <c r="A123" s="3" t="s">
        <v>39</v>
      </c>
      <c r="B123" s="8">
        <v>0</v>
      </c>
      <c r="C123" s="8">
        <v>0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8">
        <v>0</v>
      </c>
      <c r="X123" s="8">
        <v>1</v>
      </c>
      <c r="Y123" s="8">
        <f>-$H$89</f>
        <v>-9.6</v>
      </c>
      <c r="Z123" s="8">
        <v>-2</v>
      </c>
      <c r="AA123" s="8">
        <f>$H$86</f>
        <v>20.167839875926724</v>
      </c>
      <c r="AB123" s="8">
        <v>1</v>
      </c>
      <c r="AC123" s="8">
        <f>-$H$89</f>
        <v>-9.6</v>
      </c>
      <c r="AD123" s="8">
        <v>0</v>
      </c>
      <c r="AE123" s="8">
        <v>0</v>
      </c>
      <c r="AF123" s="8">
        <v>0</v>
      </c>
      <c r="AG123" s="8">
        <v>0</v>
      </c>
      <c r="AH123" s="8">
        <v>0</v>
      </c>
      <c r="AI123" s="8">
        <v>0</v>
      </c>
      <c r="AJ123" s="8">
        <v>0</v>
      </c>
      <c r="AK123" s="8">
        <v>0</v>
      </c>
      <c r="AL123" s="8">
        <v>0</v>
      </c>
      <c r="AM123" s="8">
        <v>0</v>
      </c>
    </row>
    <row r="124" spans="1:39" x14ac:dyDescent="0.25">
      <c r="A124" s="3" t="s">
        <v>40</v>
      </c>
      <c r="B124" s="8">
        <v>0</v>
      </c>
      <c r="C124" s="8">
        <v>0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8">
        <v>0</v>
      </c>
      <c r="V124" s="8">
        <v>0</v>
      </c>
      <c r="W124" s="8">
        <v>0</v>
      </c>
      <c r="X124" s="8">
        <v>0</v>
      </c>
      <c r="Y124" s="8">
        <v>0</v>
      </c>
      <c r="Z124" s="8">
        <f>$E$90</f>
        <v>-2.3131885315053183E-2</v>
      </c>
      <c r="AA124" s="8">
        <v>1</v>
      </c>
      <c r="AB124" s="8">
        <f>-$H$83</f>
        <v>4.638329361037475E-2</v>
      </c>
      <c r="AC124" s="8">
        <f>$H$80</f>
        <v>-1.9966499870757004</v>
      </c>
      <c r="AD124" s="8">
        <f>$E$90</f>
        <v>-2.3131885315053183E-2</v>
      </c>
      <c r="AE124" s="8">
        <v>1</v>
      </c>
      <c r="AF124" s="8">
        <v>0</v>
      </c>
      <c r="AG124" s="8">
        <v>0</v>
      </c>
      <c r="AH124" s="8">
        <v>0</v>
      </c>
      <c r="AI124" s="8">
        <v>0</v>
      </c>
      <c r="AJ124" s="8">
        <v>0</v>
      </c>
      <c r="AK124" s="8">
        <v>0</v>
      </c>
      <c r="AL124" s="8">
        <v>0</v>
      </c>
      <c r="AM124" s="8">
        <v>0</v>
      </c>
    </row>
    <row r="125" spans="1:39" x14ac:dyDescent="0.25">
      <c r="A125" s="3" t="s">
        <v>41</v>
      </c>
      <c r="B125" s="8">
        <v>0</v>
      </c>
      <c r="C125" s="8">
        <v>0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8">
        <v>1</v>
      </c>
      <c r="AA125" s="8">
        <f>-$H$89</f>
        <v>-9.6</v>
      </c>
      <c r="AB125" s="8">
        <v>-2</v>
      </c>
      <c r="AC125" s="8">
        <f>$H$86</f>
        <v>20.167839875926724</v>
      </c>
      <c r="AD125" s="8">
        <v>1</v>
      </c>
      <c r="AE125" s="8">
        <f>-$H$89</f>
        <v>-9.6</v>
      </c>
      <c r="AF125" s="8">
        <v>0</v>
      </c>
      <c r="AG125" s="8">
        <v>0</v>
      </c>
      <c r="AH125" s="8">
        <v>0</v>
      </c>
      <c r="AI125" s="8">
        <v>0</v>
      </c>
      <c r="AJ125" s="8">
        <v>0</v>
      </c>
      <c r="AK125" s="8">
        <v>0</v>
      </c>
      <c r="AL125" s="8">
        <v>0</v>
      </c>
      <c r="AM125" s="8">
        <v>0</v>
      </c>
    </row>
    <row r="126" spans="1:39" x14ac:dyDescent="0.25">
      <c r="A126" s="3" t="s">
        <v>46</v>
      </c>
      <c r="B126" s="8">
        <v>0</v>
      </c>
      <c r="C126" s="8">
        <v>0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>
        <v>0</v>
      </c>
      <c r="W126" s="8">
        <v>0</v>
      </c>
      <c r="X126" s="8">
        <v>0</v>
      </c>
      <c r="Y126" s="8">
        <v>0</v>
      </c>
      <c r="Z126" s="8">
        <v>0</v>
      </c>
      <c r="AA126" s="8">
        <v>0</v>
      </c>
      <c r="AB126" s="8">
        <f>$E$90</f>
        <v>-2.3131885315053183E-2</v>
      </c>
      <c r="AC126" s="8">
        <v>1</v>
      </c>
      <c r="AD126" s="8">
        <f>-$H$83</f>
        <v>4.638329361037475E-2</v>
      </c>
      <c r="AE126" s="8">
        <f>$H$80</f>
        <v>-1.9966499870757004</v>
      </c>
      <c r="AF126" s="8">
        <f>$E$90</f>
        <v>-2.3131885315053183E-2</v>
      </c>
      <c r="AG126" s="8">
        <v>1</v>
      </c>
      <c r="AH126" s="8">
        <v>0</v>
      </c>
      <c r="AI126" s="8">
        <v>0</v>
      </c>
      <c r="AJ126" s="8">
        <v>0</v>
      </c>
      <c r="AK126" s="8">
        <v>0</v>
      </c>
      <c r="AL126" s="8">
        <v>0</v>
      </c>
      <c r="AM126" s="8">
        <v>0</v>
      </c>
    </row>
    <row r="127" spans="1:39" x14ac:dyDescent="0.25">
      <c r="A127" s="3" t="s">
        <v>47</v>
      </c>
      <c r="B127" s="8">
        <v>0</v>
      </c>
      <c r="C127" s="8">
        <v>0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8">
        <v>0</v>
      </c>
      <c r="AA127" s="8">
        <v>0</v>
      </c>
      <c r="AB127" s="8">
        <v>1</v>
      </c>
      <c r="AC127" s="8">
        <f>-$H$89</f>
        <v>-9.6</v>
      </c>
      <c r="AD127" s="8">
        <v>-2</v>
      </c>
      <c r="AE127" s="8">
        <f>$H$86</f>
        <v>20.167839875926724</v>
      </c>
      <c r="AF127" s="8">
        <v>1</v>
      </c>
      <c r="AG127" s="8">
        <f>-$H$89</f>
        <v>-9.6</v>
      </c>
      <c r="AH127" s="8">
        <v>0</v>
      </c>
      <c r="AI127" s="8">
        <v>0</v>
      </c>
      <c r="AJ127" s="8">
        <v>0</v>
      </c>
      <c r="AK127" s="8">
        <v>0</v>
      </c>
      <c r="AL127" s="8">
        <v>0</v>
      </c>
      <c r="AM127" s="8">
        <v>0</v>
      </c>
    </row>
    <row r="128" spans="1:39" x14ac:dyDescent="0.25">
      <c r="A128" s="3" t="s">
        <v>48</v>
      </c>
      <c r="B128" s="8">
        <v>0</v>
      </c>
      <c r="C128" s="8">
        <v>0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8">
        <v>0</v>
      </c>
      <c r="AC128" s="8">
        <v>0</v>
      </c>
      <c r="AD128" s="8">
        <f>$E$90</f>
        <v>-2.3131885315053183E-2</v>
      </c>
      <c r="AE128" s="8">
        <v>1</v>
      </c>
      <c r="AF128" s="8">
        <f>-$H$83</f>
        <v>4.638329361037475E-2</v>
      </c>
      <c r="AG128" s="8">
        <f>$H$80</f>
        <v>-1.9966499870757004</v>
      </c>
      <c r="AH128" s="8">
        <f>$E$90</f>
        <v>-2.3131885315053183E-2</v>
      </c>
      <c r="AI128" s="8">
        <v>1</v>
      </c>
      <c r="AJ128" s="8">
        <v>0</v>
      </c>
      <c r="AK128" s="8">
        <v>0</v>
      </c>
      <c r="AL128" s="8">
        <v>0</v>
      </c>
      <c r="AM128" s="8">
        <v>0</v>
      </c>
    </row>
    <row r="129" spans="1:39" x14ac:dyDescent="0.25">
      <c r="A129" s="3" t="s">
        <v>49</v>
      </c>
      <c r="B129" s="8">
        <v>0</v>
      </c>
      <c r="C129" s="8">
        <v>0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8">
        <v>0</v>
      </c>
      <c r="W129" s="8">
        <v>0</v>
      </c>
      <c r="X129" s="8">
        <v>0</v>
      </c>
      <c r="Y129" s="8">
        <v>0</v>
      </c>
      <c r="Z129" s="8">
        <v>0</v>
      </c>
      <c r="AA129" s="8">
        <v>0</v>
      </c>
      <c r="AB129" s="8">
        <v>0</v>
      </c>
      <c r="AC129" s="8">
        <v>0</v>
      </c>
      <c r="AD129" s="8">
        <v>1</v>
      </c>
      <c r="AE129" s="8">
        <f>-$H$89</f>
        <v>-9.6</v>
      </c>
      <c r="AF129" s="8">
        <v>-2</v>
      </c>
      <c r="AG129" s="8">
        <f>$H$86</f>
        <v>20.167839875926724</v>
      </c>
      <c r="AH129" s="8">
        <v>1</v>
      </c>
      <c r="AI129" s="8">
        <f>-$H$89</f>
        <v>-9.6</v>
      </c>
      <c r="AJ129" s="8">
        <v>0</v>
      </c>
      <c r="AK129" s="8">
        <v>0</v>
      </c>
      <c r="AL129" s="8">
        <v>0</v>
      </c>
      <c r="AM129" s="8">
        <v>0</v>
      </c>
    </row>
    <row r="130" spans="1:39" x14ac:dyDescent="0.25">
      <c r="A130" s="3" t="s">
        <v>50</v>
      </c>
      <c r="B130" s="8">
        <v>0</v>
      </c>
      <c r="C130" s="8">
        <v>0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8">
        <v>0</v>
      </c>
      <c r="AA130" s="8">
        <v>0</v>
      </c>
      <c r="AB130" s="8">
        <v>0</v>
      </c>
      <c r="AC130" s="8">
        <v>0</v>
      </c>
      <c r="AD130" s="8">
        <v>0</v>
      </c>
      <c r="AE130" s="8">
        <v>0</v>
      </c>
      <c r="AF130" s="8">
        <f>$E$90</f>
        <v>-2.3131885315053183E-2</v>
      </c>
      <c r="AG130" s="8">
        <v>1</v>
      </c>
      <c r="AH130" s="8">
        <f>-$H$83</f>
        <v>4.638329361037475E-2</v>
      </c>
      <c r="AI130" s="8">
        <f>$H$80</f>
        <v>-1.9966499870757004</v>
      </c>
      <c r="AJ130" s="8">
        <f>$E$90</f>
        <v>-2.3131885315053183E-2</v>
      </c>
      <c r="AK130" s="8">
        <v>1</v>
      </c>
      <c r="AL130" s="8">
        <v>0</v>
      </c>
      <c r="AM130" s="8">
        <v>0</v>
      </c>
    </row>
    <row r="131" spans="1:39" x14ac:dyDescent="0.25">
      <c r="A131" s="3" t="s">
        <v>51</v>
      </c>
      <c r="B131" s="8">
        <v>0</v>
      </c>
      <c r="C131" s="8">
        <v>0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0</v>
      </c>
      <c r="AC131" s="8">
        <v>0</v>
      </c>
      <c r="AD131" s="8">
        <v>0</v>
      </c>
      <c r="AE131" s="8">
        <v>0</v>
      </c>
      <c r="AF131" s="8">
        <v>1</v>
      </c>
      <c r="AG131" s="8">
        <f>-$H$89</f>
        <v>-9.6</v>
      </c>
      <c r="AH131" s="8">
        <v>-2</v>
      </c>
      <c r="AI131" s="8">
        <f>$H$86</f>
        <v>20.167839875926724</v>
      </c>
      <c r="AJ131" s="8">
        <v>1</v>
      </c>
      <c r="AK131" s="8">
        <f>-$H$89</f>
        <v>-9.6</v>
      </c>
      <c r="AL131" s="8">
        <v>0</v>
      </c>
      <c r="AM131" s="8">
        <v>0</v>
      </c>
    </row>
    <row r="132" spans="1:39" x14ac:dyDescent="0.25">
      <c r="A132" s="3" t="s">
        <v>52</v>
      </c>
      <c r="B132" s="8">
        <v>0</v>
      </c>
      <c r="C132" s="8">
        <v>0</v>
      </c>
      <c r="D132" s="8">
        <v>0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8">
        <v>0</v>
      </c>
      <c r="Z132" s="8">
        <v>0</v>
      </c>
      <c r="AA132" s="8">
        <v>0</v>
      </c>
      <c r="AB132" s="8">
        <v>0</v>
      </c>
      <c r="AC132" s="8">
        <v>0</v>
      </c>
      <c r="AD132" s="8">
        <v>0</v>
      </c>
      <c r="AE132" s="8">
        <v>0</v>
      </c>
      <c r="AF132" s="8">
        <v>0</v>
      </c>
      <c r="AG132" s="8">
        <v>0</v>
      </c>
      <c r="AH132" s="8">
        <f>$E$90</f>
        <v>-2.3131885315053183E-2</v>
      </c>
      <c r="AI132" s="8">
        <v>1</v>
      </c>
      <c r="AJ132" s="8">
        <f>-$H$83</f>
        <v>4.638329361037475E-2</v>
      </c>
      <c r="AK132" s="8">
        <f>$H$80</f>
        <v>-1.9966499870757004</v>
      </c>
      <c r="AL132" s="8">
        <f>$E$90</f>
        <v>-2.3131885315053183E-2</v>
      </c>
      <c r="AM132" s="8">
        <v>1</v>
      </c>
    </row>
    <row r="133" spans="1:39" x14ac:dyDescent="0.25">
      <c r="A133" s="3" t="s">
        <v>53</v>
      </c>
      <c r="B133" s="8">
        <v>0</v>
      </c>
      <c r="C133" s="8">
        <v>0</v>
      </c>
      <c r="D133" s="8">
        <v>0</v>
      </c>
      <c r="E133" s="8">
        <v>0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8">
        <v>0</v>
      </c>
      <c r="T133" s="8">
        <v>0</v>
      </c>
      <c r="U133" s="8">
        <v>0</v>
      </c>
      <c r="V133" s="8">
        <v>0</v>
      </c>
      <c r="W133" s="8">
        <v>0</v>
      </c>
      <c r="X133" s="8">
        <v>0</v>
      </c>
      <c r="Y133" s="8">
        <v>0</v>
      </c>
      <c r="Z133" s="8">
        <v>0</v>
      </c>
      <c r="AA133" s="8">
        <v>0</v>
      </c>
      <c r="AB133" s="8">
        <v>0</v>
      </c>
      <c r="AC133" s="8">
        <v>0</v>
      </c>
      <c r="AD133" s="8">
        <v>0</v>
      </c>
      <c r="AE133" s="8">
        <v>0</v>
      </c>
      <c r="AF133" s="8">
        <v>0</v>
      </c>
      <c r="AG133" s="8">
        <v>0</v>
      </c>
      <c r="AH133" s="8">
        <v>1</v>
      </c>
      <c r="AI133" s="8">
        <f>-$H$89</f>
        <v>-9.6</v>
      </c>
      <c r="AJ133" s="8">
        <v>-2</v>
      </c>
      <c r="AK133" s="8">
        <f>$H$86</f>
        <v>20.167839875926724</v>
      </c>
      <c r="AL133" s="8">
        <v>1</v>
      </c>
      <c r="AM133" s="8">
        <f>-$H$89</f>
        <v>-9.6</v>
      </c>
    </row>
    <row r="134" spans="1:39" x14ac:dyDescent="0.25">
      <c r="A134" s="3" t="s">
        <v>108</v>
      </c>
      <c r="B134" s="8">
        <v>0</v>
      </c>
      <c r="C134" s="8">
        <v>0</v>
      </c>
      <c r="D134" s="8">
        <v>1</v>
      </c>
      <c r="E134" s="8">
        <v>0</v>
      </c>
      <c r="F134" s="8">
        <v>0</v>
      </c>
      <c r="G134" s="8">
        <v>0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8">
        <v>0</v>
      </c>
      <c r="N134" s="8">
        <v>0</v>
      </c>
      <c r="O134" s="8">
        <v>0</v>
      </c>
      <c r="P134" s="8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8">
        <v>0</v>
      </c>
      <c r="W134" s="8">
        <v>0</v>
      </c>
      <c r="X134" s="8">
        <v>0</v>
      </c>
      <c r="Y134" s="8">
        <v>0</v>
      </c>
      <c r="Z134" s="8">
        <v>0</v>
      </c>
      <c r="AA134" s="8">
        <v>0</v>
      </c>
      <c r="AB134" s="8">
        <v>0</v>
      </c>
      <c r="AC134" s="8">
        <v>0</v>
      </c>
      <c r="AD134" s="8">
        <v>0</v>
      </c>
      <c r="AE134" s="8">
        <v>0</v>
      </c>
      <c r="AF134" s="8">
        <v>0</v>
      </c>
      <c r="AG134" s="8">
        <v>0</v>
      </c>
      <c r="AH134" s="8">
        <v>0</v>
      </c>
      <c r="AI134" s="8">
        <v>0</v>
      </c>
      <c r="AJ134" s="8">
        <v>0</v>
      </c>
      <c r="AK134" s="8">
        <v>0</v>
      </c>
      <c r="AL134" s="8">
        <v>0</v>
      </c>
      <c r="AM134" s="8">
        <v>0</v>
      </c>
    </row>
    <row r="135" spans="1:39" x14ac:dyDescent="0.25">
      <c r="A135" s="3" t="s">
        <v>109</v>
      </c>
      <c r="B135" s="8">
        <v>0</v>
      </c>
      <c r="C135" s="8">
        <v>0</v>
      </c>
      <c r="D135" s="8">
        <v>0</v>
      </c>
      <c r="E135" s="8">
        <v>1</v>
      </c>
      <c r="F135" s="8">
        <v>0</v>
      </c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  <c r="O135" s="8">
        <v>0</v>
      </c>
      <c r="P135" s="8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0</v>
      </c>
      <c r="AC135" s="8">
        <v>0</v>
      </c>
      <c r="AD135" s="8">
        <v>0</v>
      </c>
      <c r="AE135" s="8">
        <v>0</v>
      </c>
      <c r="AF135" s="8">
        <v>0</v>
      </c>
      <c r="AG135" s="8">
        <v>0</v>
      </c>
      <c r="AH135" s="8">
        <v>0</v>
      </c>
      <c r="AI135" s="8">
        <v>0</v>
      </c>
      <c r="AJ135" s="8">
        <v>0</v>
      </c>
      <c r="AK135" s="8">
        <v>0</v>
      </c>
      <c r="AL135" s="8">
        <v>0</v>
      </c>
      <c r="AM135" s="8">
        <v>0</v>
      </c>
    </row>
    <row r="136" spans="1:39" x14ac:dyDescent="0.25">
      <c r="A136" s="3" t="s">
        <v>120</v>
      </c>
      <c r="B136" s="8">
        <v>0</v>
      </c>
      <c r="C136" s="8">
        <v>0</v>
      </c>
      <c r="D136" s="8">
        <v>0</v>
      </c>
      <c r="E136" s="8">
        <v>0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  <c r="N136" s="8">
        <v>0</v>
      </c>
      <c r="O136" s="8">
        <v>0</v>
      </c>
      <c r="P136" s="8">
        <v>0</v>
      </c>
      <c r="Q136" s="8">
        <v>0</v>
      </c>
      <c r="R136" s="8">
        <v>0</v>
      </c>
      <c r="S136" s="8">
        <v>0</v>
      </c>
      <c r="T136" s="8">
        <v>0</v>
      </c>
      <c r="U136" s="8">
        <v>0</v>
      </c>
      <c r="V136" s="8">
        <v>0</v>
      </c>
      <c r="W136" s="8">
        <v>0</v>
      </c>
      <c r="X136" s="8">
        <v>0</v>
      </c>
      <c r="Y136" s="8">
        <v>0</v>
      </c>
      <c r="Z136" s="8">
        <v>0</v>
      </c>
      <c r="AA136" s="8">
        <v>0</v>
      </c>
      <c r="AB136" s="8">
        <v>0</v>
      </c>
      <c r="AC136" s="8">
        <v>0</v>
      </c>
      <c r="AD136" s="8">
        <v>0</v>
      </c>
      <c r="AE136" s="8">
        <v>0</v>
      </c>
      <c r="AF136" s="8">
        <v>0</v>
      </c>
      <c r="AG136" s="8">
        <v>0</v>
      </c>
      <c r="AH136" s="8">
        <v>0</v>
      </c>
      <c r="AI136" s="8">
        <v>0</v>
      </c>
      <c r="AJ136" s="8">
        <v>1</v>
      </c>
      <c r="AK136" s="8">
        <v>0</v>
      </c>
      <c r="AL136" s="8">
        <v>0</v>
      </c>
      <c r="AM136" s="8">
        <v>0</v>
      </c>
    </row>
    <row r="137" spans="1:39" x14ac:dyDescent="0.25">
      <c r="A137" s="3" t="s">
        <v>121</v>
      </c>
      <c r="B137" s="8">
        <v>0</v>
      </c>
      <c r="C137" s="8">
        <v>0</v>
      </c>
      <c r="D137" s="8">
        <v>0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0</v>
      </c>
      <c r="P137" s="8">
        <v>0</v>
      </c>
      <c r="Q137" s="8">
        <v>0</v>
      </c>
      <c r="R137" s="8">
        <v>0</v>
      </c>
      <c r="S137" s="8">
        <v>0</v>
      </c>
      <c r="T137" s="8">
        <v>0</v>
      </c>
      <c r="U137" s="8">
        <v>0</v>
      </c>
      <c r="V137" s="8">
        <v>0</v>
      </c>
      <c r="W137" s="8">
        <v>0</v>
      </c>
      <c r="X137" s="8">
        <v>0</v>
      </c>
      <c r="Y137" s="8">
        <v>0</v>
      </c>
      <c r="Z137" s="8">
        <v>0</v>
      </c>
      <c r="AA137" s="8">
        <v>0</v>
      </c>
      <c r="AB137" s="8">
        <v>0</v>
      </c>
      <c r="AC137" s="8">
        <v>0</v>
      </c>
      <c r="AD137" s="8">
        <v>0</v>
      </c>
      <c r="AE137" s="8">
        <v>0</v>
      </c>
      <c r="AF137" s="8">
        <v>0</v>
      </c>
      <c r="AG137" s="8">
        <v>0</v>
      </c>
      <c r="AH137" s="8">
        <v>0</v>
      </c>
      <c r="AI137" s="8">
        <v>0</v>
      </c>
      <c r="AJ137" s="8">
        <v>0</v>
      </c>
      <c r="AK137" s="8">
        <v>1</v>
      </c>
      <c r="AL137" s="8">
        <v>0</v>
      </c>
      <c r="AM137" s="8">
        <v>0</v>
      </c>
    </row>
    <row r="141" spans="1:39" x14ac:dyDescent="0.25">
      <c r="B141" s="1"/>
    </row>
    <row r="142" spans="1:39" ht="18.75" x14ac:dyDescent="0.3">
      <c r="C142" s="31" t="s">
        <v>215</v>
      </c>
    </row>
    <row r="143" spans="1:39" ht="18.75" x14ac:dyDescent="0.25">
      <c r="C143" s="5" t="s">
        <v>218</v>
      </c>
    </row>
    <row r="144" spans="1:39" ht="18.75" x14ac:dyDescent="0.25">
      <c r="E144" s="5"/>
    </row>
    <row r="146" spans="2:8" ht="18" x14ac:dyDescent="0.25">
      <c r="C146" s="1"/>
      <c r="D146" s="13" t="s">
        <v>177</v>
      </c>
      <c r="E146" s="14">
        <f>1/24</f>
        <v>4.1666666666666664E-2</v>
      </c>
    </row>
    <row r="147" spans="2:8" x14ac:dyDescent="0.25">
      <c r="C147" s="1"/>
      <c r="E147" s="14"/>
      <c r="G147" s="15" t="s">
        <v>86</v>
      </c>
    </row>
    <row r="148" spans="2:8" x14ac:dyDescent="0.25">
      <c r="C148" s="1"/>
      <c r="D148" s="3" t="s">
        <v>178</v>
      </c>
      <c r="E148" s="14">
        <f>1/(2/3)*2*(1+0.25)*0.01</f>
        <v>3.7499999999999999E-2</v>
      </c>
    </row>
    <row r="149" spans="2:8" x14ac:dyDescent="0.25">
      <c r="C149" s="1"/>
      <c r="D149" s="9"/>
      <c r="E149" s="11"/>
      <c r="F149" s="16"/>
    </row>
    <row r="150" spans="2:8" x14ac:dyDescent="0.25">
      <c r="D150" s="7" t="s">
        <v>132</v>
      </c>
      <c r="E150" s="14">
        <v>0.01</v>
      </c>
      <c r="H150" s="17">
        <f>E150*E146*E146*E164*E164-2</f>
        <v>-1.9985092800809696</v>
      </c>
    </row>
    <row r="151" spans="2:8" x14ac:dyDescent="0.25">
      <c r="C151" s="15"/>
      <c r="E151" s="14"/>
      <c r="H151" s="17"/>
    </row>
    <row r="152" spans="2:8" x14ac:dyDescent="0.25">
      <c r="C152" s="18" t="s">
        <v>133</v>
      </c>
      <c r="E152" s="17">
        <f>-0.6*PI()*PI()</f>
        <v>-5.9217626406536148</v>
      </c>
      <c r="H152" s="17"/>
    </row>
    <row r="153" spans="2:8" x14ac:dyDescent="0.25">
      <c r="C153" s="16"/>
      <c r="D153" s="16"/>
      <c r="E153" s="16"/>
      <c r="H153" s="17">
        <f>2*E160+E146*E146*E146*E146*(E156-E164*E164)</f>
        <v>-2.0585602203118687E-2</v>
      </c>
    </row>
    <row r="154" spans="2:8" x14ac:dyDescent="0.25">
      <c r="C154" s="16"/>
      <c r="D154" s="16"/>
      <c r="E154" s="16"/>
      <c r="H154" s="17"/>
    </row>
    <row r="155" spans="2:8" x14ac:dyDescent="0.25">
      <c r="C155" s="16"/>
      <c r="D155" s="16"/>
      <c r="E155" s="16"/>
      <c r="G155" s="19"/>
      <c r="H155" s="17"/>
    </row>
    <row r="156" spans="2:8" x14ac:dyDescent="0.25">
      <c r="B156" s="3" t="s">
        <v>134</v>
      </c>
      <c r="C156" s="16"/>
      <c r="D156" s="16"/>
      <c r="E156" s="20">
        <f>0.8*POWER(PI(),4)</f>
        <v>77.927272827201946</v>
      </c>
      <c r="F156" s="16"/>
      <c r="H156" s="17">
        <f>1+2*H159-E150*E148*E164*E164</f>
        <v>44.167800449748952</v>
      </c>
    </row>
    <row r="157" spans="2:8" x14ac:dyDescent="0.25">
      <c r="C157" s="16"/>
      <c r="D157" s="16"/>
      <c r="E157" s="16"/>
      <c r="F157" s="16"/>
      <c r="H157" s="17"/>
    </row>
    <row r="158" spans="2:8" x14ac:dyDescent="0.25">
      <c r="F158" s="16"/>
      <c r="H158" s="17"/>
    </row>
    <row r="159" spans="2:8" x14ac:dyDescent="0.25">
      <c r="F159" s="16"/>
      <c r="H159" s="17">
        <f>E148/E146/E146</f>
        <v>21.6</v>
      </c>
    </row>
    <row r="160" spans="2:8" x14ac:dyDescent="0.25">
      <c r="E160" s="3">
        <f>E152*E146*E146</f>
        <v>-1.0280837917801414E-2</v>
      </c>
    </row>
    <row r="161" spans="1:55" x14ac:dyDescent="0.25">
      <c r="D161" s="15"/>
      <c r="E161" s="21"/>
      <c r="F161" s="16"/>
    </row>
    <row r="162" spans="1:55" x14ac:dyDescent="0.25">
      <c r="D162" s="15"/>
      <c r="E162" s="21"/>
    </row>
    <row r="163" spans="1:55" x14ac:dyDescent="0.25">
      <c r="D163" s="15"/>
      <c r="E163" s="21"/>
      <c r="F163" s="16"/>
      <c r="G163" s="3" t="s">
        <v>87</v>
      </c>
      <c r="H163" s="3">
        <f>10000000000*MDETERM(B170:BC223)</f>
        <v>1.3378224822058407E-5</v>
      </c>
    </row>
    <row r="164" spans="1:55" x14ac:dyDescent="0.25">
      <c r="D164" s="15"/>
      <c r="E164" s="24">
        <v>9.2663621414308928</v>
      </c>
      <c r="F164" s="16"/>
      <c r="L164" s="4"/>
      <c r="M164" s="7"/>
      <c r="N164" s="23"/>
      <c r="O164" s="23"/>
      <c r="P164" s="23"/>
    </row>
    <row r="165" spans="1:55" x14ac:dyDescent="0.25">
      <c r="D165" s="15"/>
      <c r="E165" s="21"/>
      <c r="F165" s="16"/>
      <c r="L165" s="4"/>
      <c r="M165" s="7"/>
      <c r="N165" s="23"/>
      <c r="O165" s="23"/>
      <c r="P165" s="23"/>
    </row>
    <row r="166" spans="1:55" x14ac:dyDescent="0.25">
      <c r="D166" s="15"/>
      <c r="E166" s="21"/>
      <c r="F166" s="16"/>
      <c r="L166" s="4"/>
      <c r="M166" s="7"/>
      <c r="N166" s="23"/>
      <c r="O166" s="23"/>
      <c r="P166" s="23"/>
    </row>
    <row r="167" spans="1:55" x14ac:dyDescent="0.25">
      <c r="C167" s="16"/>
      <c r="D167" s="21"/>
      <c r="E167" s="16"/>
      <c r="F167" s="16"/>
      <c r="L167" s="4"/>
      <c r="M167" s="7"/>
      <c r="N167" s="23"/>
      <c r="O167" s="23"/>
      <c r="P167" s="23"/>
    </row>
    <row r="168" spans="1:55" x14ac:dyDescent="0.25">
      <c r="C168" s="16"/>
      <c r="D168" s="21"/>
      <c r="E168" s="16"/>
      <c r="F168" s="16"/>
      <c r="L168" s="4"/>
      <c r="M168" s="7"/>
      <c r="N168" s="23"/>
      <c r="O168" s="23"/>
      <c r="P168" s="23"/>
    </row>
    <row r="169" spans="1:55" x14ac:dyDescent="0.25">
      <c r="B169" s="4" t="s">
        <v>0</v>
      </c>
      <c r="C169" s="4" t="s">
        <v>97</v>
      </c>
      <c r="D169" s="4" t="s">
        <v>1</v>
      </c>
      <c r="E169" s="4" t="s">
        <v>98</v>
      </c>
      <c r="F169" s="4" t="s">
        <v>2</v>
      </c>
      <c r="G169" s="4" t="s">
        <v>99</v>
      </c>
      <c r="H169" s="4" t="s">
        <v>3</v>
      </c>
      <c r="I169" s="4" t="s">
        <v>100</v>
      </c>
      <c r="J169" s="4" t="s">
        <v>4</v>
      </c>
      <c r="K169" s="4" t="s">
        <v>101</v>
      </c>
      <c r="L169" s="4" t="s">
        <v>5</v>
      </c>
      <c r="M169" s="4" t="s">
        <v>102</v>
      </c>
      <c r="N169" s="4" t="s">
        <v>6</v>
      </c>
      <c r="O169" s="4" t="s">
        <v>103</v>
      </c>
      <c r="P169" s="4" t="s">
        <v>7</v>
      </c>
      <c r="Q169" s="4" t="s">
        <v>104</v>
      </c>
      <c r="R169" s="4" t="s">
        <v>31</v>
      </c>
      <c r="S169" s="4" t="s">
        <v>105</v>
      </c>
      <c r="T169" s="4" t="s">
        <v>32</v>
      </c>
      <c r="U169" s="4" t="s">
        <v>106</v>
      </c>
      <c r="V169" s="4" t="s">
        <v>33</v>
      </c>
      <c r="W169" s="4" t="s">
        <v>107</v>
      </c>
      <c r="X169" s="4" t="s">
        <v>42</v>
      </c>
      <c r="Y169" s="4" t="s">
        <v>112</v>
      </c>
      <c r="Z169" s="4" t="s">
        <v>43</v>
      </c>
      <c r="AA169" s="4" t="s">
        <v>113</v>
      </c>
      <c r="AB169" s="4" t="s">
        <v>44</v>
      </c>
      <c r="AC169" s="4" t="s">
        <v>114</v>
      </c>
      <c r="AD169" s="4" t="s">
        <v>45</v>
      </c>
      <c r="AE169" s="4" t="s">
        <v>115</v>
      </c>
      <c r="AF169" s="4" t="s">
        <v>56</v>
      </c>
      <c r="AG169" s="4" t="s">
        <v>116</v>
      </c>
      <c r="AH169" s="4" t="s">
        <v>57</v>
      </c>
      <c r="AI169" s="4" t="s">
        <v>117</v>
      </c>
      <c r="AJ169" s="4" t="s">
        <v>58</v>
      </c>
      <c r="AK169" s="4" t="s">
        <v>118</v>
      </c>
      <c r="AL169" s="4" t="s">
        <v>59</v>
      </c>
      <c r="AM169" s="4" t="s">
        <v>119</v>
      </c>
      <c r="AN169" s="4" t="s">
        <v>78</v>
      </c>
      <c r="AO169" s="4" t="s">
        <v>122</v>
      </c>
      <c r="AP169" s="4" t="s">
        <v>79</v>
      </c>
      <c r="AQ169" s="4" t="s">
        <v>123</v>
      </c>
      <c r="AR169" s="4" t="s">
        <v>80</v>
      </c>
      <c r="AS169" s="4" t="s">
        <v>124</v>
      </c>
      <c r="AT169" s="4" t="s">
        <v>81</v>
      </c>
      <c r="AU169" s="4" t="s">
        <v>125</v>
      </c>
      <c r="AV169" s="4" t="s">
        <v>82</v>
      </c>
      <c r="AW169" s="4" t="s">
        <v>126</v>
      </c>
      <c r="AX169" s="4" t="s">
        <v>83</v>
      </c>
      <c r="AY169" s="4" t="s">
        <v>127</v>
      </c>
      <c r="AZ169" s="4" t="s">
        <v>84</v>
      </c>
      <c r="BA169" s="4" t="s">
        <v>128</v>
      </c>
      <c r="BB169" s="4" t="s">
        <v>85</v>
      </c>
      <c r="BC169" s="4" t="s">
        <v>129</v>
      </c>
    </row>
    <row r="170" spans="1:55" x14ac:dyDescent="0.25">
      <c r="A170" s="3" t="s">
        <v>9</v>
      </c>
      <c r="B170" s="8">
        <f>$E$160</f>
        <v>-1.0280837917801414E-2</v>
      </c>
      <c r="C170" s="8">
        <v>1</v>
      </c>
      <c r="D170" s="8">
        <f>-$H$153</f>
        <v>2.0585602203118687E-2</v>
      </c>
      <c r="E170" s="8">
        <f>$H$150</f>
        <v>-1.9985092800809696</v>
      </c>
      <c r="F170" s="8">
        <f>$E$160</f>
        <v>-1.0280837917801414E-2</v>
      </c>
      <c r="G170" s="8">
        <v>1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  <c r="O170" s="8">
        <v>0</v>
      </c>
      <c r="P170" s="8">
        <v>0</v>
      </c>
      <c r="Q170" s="8">
        <v>0</v>
      </c>
      <c r="R170" s="8">
        <v>0</v>
      </c>
      <c r="S170" s="8">
        <v>0</v>
      </c>
      <c r="T170" s="8">
        <v>0</v>
      </c>
      <c r="U170" s="8">
        <v>0</v>
      </c>
      <c r="V170" s="8">
        <v>0</v>
      </c>
      <c r="W170" s="8">
        <v>0</v>
      </c>
      <c r="X170" s="8">
        <v>0</v>
      </c>
      <c r="Y170" s="8">
        <v>0</v>
      </c>
      <c r="Z170" s="8">
        <v>0</v>
      </c>
      <c r="AA170" s="8">
        <v>0</v>
      </c>
      <c r="AB170" s="8">
        <v>0</v>
      </c>
      <c r="AC170" s="8">
        <v>0</v>
      </c>
      <c r="AD170" s="8">
        <v>0</v>
      </c>
      <c r="AE170" s="8">
        <v>0</v>
      </c>
      <c r="AF170" s="8">
        <v>0</v>
      </c>
      <c r="AG170" s="8">
        <v>0</v>
      </c>
      <c r="AH170" s="8">
        <v>0</v>
      </c>
      <c r="AI170" s="8">
        <v>0</v>
      </c>
      <c r="AJ170" s="8">
        <v>0</v>
      </c>
      <c r="AK170" s="8">
        <v>0</v>
      </c>
      <c r="AL170" s="8">
        <v>0</v>
      </c>
      <c r="AM170" s="8">
        <v>0</v>
      </c>
      <c r="AN170" s="8">
        <v>0</v>
      </c>
      <c r="AO170" s="8">
        <v>0</v>
      </c>
      <c r="AP170" s="8">
        <v>0</v>
      </c>
      <c r="AQ170" s="8">
        <v>0</v>
      </c>
      <c r="AR170" s="8">
        <v>0</v>
      </c>
      <c r="AS170" s="8">
        <v>0</v>
      </c>
      <c r="AT170" s="8">
        <v>0</v>
      </c>
      <c r="AU170" s="8">
        <v>0</v>
      </c>
      <c r="AV170" s="8">
        <v>0</v>
      </c>
      <c r="AW170" s="8">
        <v>0</v>
      </c>
      <c r="AX170" s="8">
        <v>0</v>
      </c>
      <c r="AY170" s="8">
        <v>0</v>
      </c>
      <c r="AZ170" s="8">
        <v>0</v>
      </c>
      <c r="BA170" s="8">
        <v>0</v>
      </c>
      <c r="BB170" s="8">
        <v>0</v>
      </c>
      <c r="BC170" s="8">
        <v>0</v>
      </c>
    </row>
    <row r="171" spans="1:55" x14ac:dyDescent="0.25">
      <c r="A171" s="3" t="s">
        <v>10</v>
      </c>
      <c r="B171" s="8">
        <v>1</v>
      </c>
      <c r="C171" s="8">
        <f>-$H$159</f>
        <v>-21.6</v>
      </c>
      <c r="D171" s="8">
        <v>-2</v>
      </c>
      <c r="E171" s="8">
        <f>$H$156</f>
        <v>44.167800449748952</v>
      </c>
      <c r="F171" s="8">
        <v>1</v>
      </c>
      <c r="G171" s="8">
        <f>-$H$159</f>
        <v>-21.6</v>
      </c>
      <c r="H171" s="8">
        <v>0</v>
      </c>
      <c r="I171" s="8">
        <v>0</v>
      </c>
      <c r="J171" s="8">
        <v>0</v>
      </c>
      <c r="K171" s="8">
        <v>0</v>
      </c>
      <c r="L171" s="8">
        <v>0</v>
      </c>
      <c r="M171" s="8">
        <v>0</v>
      </c>
      <c r="N171" s="8">
        <v>0</v>
      </c>
      <c r="O171" s="8">
        <v>0</v>
      </c>
      <c r="P171" s="8">
        <v>0</v>
      </c>
      <c r="Q171" s="8">
        <v>0</v>
      </c>
      <c r="R171" s="8">
        <v>0</v>
      </c>
      <c r="S171" s="8">
        <v>0</v>
      </c>
      <c r="T171" s="8">
        <v>0</v>
      </c>
      <c r="U171" s="8">
        <v>0</v>
      </c>
      <c r="V171" s="8">
        <v>0</v>
      </c>
      <c r="W171" s="8">
        <v>0</v>
      </c>
      <c r="X171" s="8">
        <v>0</v>
      </c>
      <c r="Y171" s="8">
        <v>0</v>
      </c>
      <c r="Z171" s="8">
        <v>0</v>
      </c>
      <c r="AA171" s="8">
        <v>0</v>
      </c>
      <c r="AB171" s="8">
        <v>0</v>
      </c>
      <c r="AC171" s="8">
        <v>0</v>
      </c>
      <c r="AD171" s="8">
        <v>0</v>
      </c>
      <c r="AE171" s="8">
        <v>0</v>
      </c>
      <c r="AF171" s="8">
        <v>0</v>
      </c>
      <c r="AG171" s="8">
        <v>0</v>
      </c>
      <c r="AH171" s="8">
        <v>0</v>
      </c>
      <c r="AI171" s="8">
        <v>0</v>
      </c>
      <c r="AJ171" s="8">
        <v>0</v>
      </c>
      <c r="AK171" s="8">
        <v>0</v>
      </c>
      <c r="AL171" s="8">
        <v>0</v>
      </c>
      <c r="AM171" s="8">
        <v>0</v>
      </c>
      <c r="AN171" s="8">
        <v>0</v>
      </c>
      <c r="AO171" s="8">
        <v>0</v>
      </c>
      <c r="AP171" s="8">
        <v>0</v>
      </c>
      <c r="AQ171" s="8">
        <v>0</v>
      </c>
      <c r="AR171" s="8">
        <v>0</v>
      </c>
      <c r="AS171" s="8">
        <v>0</v>
      </c>
      <c r="AT171" s="8">
        <v>0</v>
      </c>
      <c r="AU171" s="8">
        <v>0</v>
      </c>
      <c r="AV171" s="8">
        <v>0</v>
      </c>
      <c r="AW171" s="8">
        <v>0</v>
      </c>
      <c r="AX171" s="8">
        <v>0</v>
      </c>
      <c r="AY171" s="8">
        <v>0</v>
      </c>
      <c r="AZ171" s="8">
        <v>0</v>
      </c>
      <c r="BA171" s="8">
        <v>0</v>
      </c>
      <c r="BB171" s="8">
        <v>0</v>
      </c>
      <c r="BC171" s="8">
        <v>0</v>
      </c>
    </row>
    <row r="172" spans="1:55" x14ac:dyDescent="0.25">
      <c r="A172" s="3" t="s">
        <v>11</v>
      </c>
      <c r="B172" s="8">
        <v>0</v>
      </c>
      <c r="C172" s="8">
        <v>0</v>
      </c>
      <c r="D172" s="8">
        <f>$E$160</f>
        <v>-1.0280837917801414E-2</v>
      </c>
      <c r="E172" s="8">
        <v>1</v>
      </c>
      <c r="F172" s="8">
        <f>-$H$153</f>
        <v>2.0585602203118687E-2</v>
      </c>
      <c r="G172" s="8">
        <f>$H$150</f>
        <v>-1.9985092800809696</v>
      </c>
      <c r="H172" s="8">
        <f>$E$160</f>
        <v>-1.0280837917801414E-2</v>
      </c>
      <c r="I172" s="8">
        <v>1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0</v>
      </c>
      <c r="AB172" s="8">
        <v>0</v>
      </c>
      <c r="AC172" s="8">
        <v>0</v>
      </c>
      <c r="AD172" s="8">
        <v>0</v>
      </c>
      <c r="AE172" s="8">
        <v>0</v>
      </c>
      <c r="AF172" s="8">
        <v>0</v>
      </c>
      <c r="AG172" s="8">
        <v>0</v>
      </c>
      <c r="AH172" s="8">
        <v>0</v>
      </c>
      <c r="AI172" s="8">
        <v>0</v>
      </c>
      <c r="AJ172" s="8">
        <v>0</v>
      </c>
      <c r="AK172" s="8">
        <v>0</v>
      </c>
      <c r="AL172" s="8">
        <v>0</v>
      </c>
      <c r="AM172" s="8">
        <v>0</v>
      </c>
      <c r="AN172" s="8">
        <v>0</v>
      </c>
      <c r="AO172" s="8">
        <v>0</v>
      </c>
      <c r="AP172" s="8">
        <v>0</v>
      </c>
      <c r="AQ172" s="8">
        <v>0</v>
      </c>
      <c r="AR172" s="8">
        <v>0</v>
      </c>
      <c r="AS172" s="8">
        <v>0</v>
      </c>
      <c r="AT172" s="8">
        <v>0</v>
      </c>
      <c r="AU172" s="8">
        <v>0</v>
      </c>
      <c r="AV172" s="8">
        <v>0</v>
      </c>
      <c r="AW172" s="8">
        <v>0</v>
      </c>
      <c r="AX172" s="8">
        <v>0</v>
      </c>
      <c r="AY172" s="8">
        <v>0</v>
      </c>
      <c r="AZ172" s="8">
        <v>0</v>
      </c>
      <c r="BA172" s="8">
        <v>0</v>
      </c>
      <c r="BB172" s="8">
        <v>0</v>
      </c>
      <c r="BC172" s="8">
        <v>0</v>
      </c>
    </row>
    <row r="173" spans="1:55" x14ac:dyDescent="0.25">
      <c r="A173" s="3" t="s">
        <v>12</v>
      </c>
      <c r="B173" s="8">
        <v>0</v>
      </c>
      <c r="C173" s="8">
        <v>0</v>
      </c>
      <c r="D173" s="8">
        <v>1</v>
      </c>
      <c r="E173" s="8">
        <f>-$H$159</f>
        <v>-21.6</v>
      </c>
      <c r="F173" s="8">
        <v>-2</v>
      </c>
      <c r="G173" s="8">
        <f>$H$156</f>
        <v>44.167800449748952</v>
      </c>
      <c r="H173" s="8">
        <v>1</v>
      </c>
      <c r="I173" s="8">
        <f>-$H$159</f>
        <v>-21.6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0</v>
      </c>
      <c r="X173" s="8">
        <v>0</v>
      </c>
      <c r="Y173" s="8">
        <v>0</v>
      </c>
      <c r="Z173" s="8">
        <v>0</v>
      </c>
      <c r="AA173" s="8">
        <v>0</v>
      </c>
      <c r="AB173" s="8">
        <v>0</v>
      </c>
      <c r="AC173" s="8">
        <v>0</v>
      </c>
      <c r="AD173" s="8">
        <v>0</v>
      </c>
      <c r="AE173" s="8">
        <v>0</v>
      </c>
      <c r="AF173" s="8">
        <v>0</v>
      </c>
      <c r="AG173" s="8">
        <v>0</v>
      </c>
      <c r="AH173" s="8">
        <v>0</v>
      </c>
      <c r="AI173" s="8">
        <v>0</v>
      </c>
      <c r="AJ173" s="8">
        <v>0</v>
      </c>
      <c r="AK173" s="8">
        <v>0</v>
      </c>
      <c r="AL173" s="8">
        <v>0</v>
      </c>
      <c r="AM173" s="8">
        <v>0</v>
      </c>
      <c r="AN173" s="8">
        <v>0</v>
      </c>
      <c r="AO173" s="8">
        <v>0</v>
      </c>
      <c r="AP173" s="8">
        <v>0</v>
      </c>
      <c r="AQ173" s="8">
        <v>0</v>
      </c>
      <c r="AR173" s="8">
        <v>0</v>
      </c>
      <c r="AS173" s="8">
        <v>0</v>
      </c>
      <c r="AT173" s="8">
        <v>0</v>
      </c>
      <c r="AU173" s="8">
        <v>0</v>
      </c>
      <c r="AV173" s="8">
        <v>0</v>
      </c>
      <c r="AW173" s="8">
        <v>0</v>
      </c>
      <c r="AX173" s="8">
        <v>0</v>
      </c>
      <c r="AY173" s="8">
        <v>0</v>
      </c>
      <c r="AZ173" s="8">
        <v>0</v>
      </c>
      <c r="BA173" s="8">
        <v>0</v>
      </c>
      <c r="BB173" s="8">
        <v>0</v>
      </c>
      <c r="BC173" s="8">
        <v>0</v>
      </c>
    </row>
    <row r="174" spans="1:55" x14ac:dyDescent="0.25">
      <c r="A174" s="3" t="s">
        <v>13</v>
      </c>
      <c r="B174" s="8">
        <v>0</v>
      </c>
      <c r="C174" s="8">
        <v>0</v>
      </c>
      <c r="D174" s="8">
        <v>0</v>
      </c>
      <c r="E174" s="8">
        <v>0</v>
      </c>
      <c r="F174" s="8">
        <f>$E$160</f>
        <v>-1.0280837917801414E-2</v>
      </c>
      <c r="G174" s="8">
        <v>1</v>
      </c>
      <c r="H174" s="8">
        <f>-$H$153</f>
        <v>2.0585602203118687E-2</v>
      </c>
      <c r="I174" s="8">
        <f>$H$150</f>
        <v>-1.9985092800809696</v>
      </c>
      <c r="J174" s="8">
        <f>$E$160</f>
        <v>-1.0280837917801414E-2</v>
      </c>
      <c r="K174" s="8">
        <v>1</v>
      </c>
      <c r="L174" s="8">
        <v>0</v>
      </c>
      <c r="M174" s="8">
        <v>0</v>
      </c>
      <c r="N174" s="8">
        <v>0</v>
      </c>
      <c r="O174" s="8">
        <v>0</v>
      </c>
      <c r="P174" s="8">
        <v>0</v>
      </c>
      <c r="Q174" s="8">
        <v>0</v>
      </c>
      <c r="R174" s="8">
        <v>0</v>
      </c>
      <c r="S174" s="8">
        <v>0</v>
      </c>
      <c r="T174" s="8">
        <v>0</v>
      </c>
      <c r="U174" s="8">
        <v>0</v>
      </c>
      <c r="V174" s="8">
        <v>0</v>
      </c>
      <c r="W174" s="8">
        <v>0</v>
      </c>
      <c r="X174" s="8">
        <v>0</v>
      </c>
      <c r="Y174" s="8">
        <v>0</v>
      </c>
      <c r="Z174" s="8">
        <v>0</v>
      </c>
      <c r="AA174" s="8">
        <v>0</v>
      </c>
      <c r="AB174" s="8">
        <v>0</v>
      </c>
      <c r="AC174" s="8">
        <v>0</v>
      </c>
      <c r="AD174" s="8">
        <v>0</v>
      </c>
      <c r="AE174" s="8">
        <v>0</v>
      </c>
      <c r="AF174" s="8">
        <v>0</v>
      </c>
      <c r="AG174" s="8">
        <v>0</v>
      </c>
      <c r="AH174" s="8">
        <v>0</v>
      </c>
      <c r="AI174" s="8">
        <v>0</v>
      </c>
      <c r="AJ174" s="8">
        <v>0</v>
      </c>
      <c r="AK174" s="8">
        <v>0</v>
      </c>
      <c r="AL174" s="8">
        <v>0</v>
      </c>
      <c r="AM174" s="8">
        <v>0</v>
      </c>
      <c r="AN174" s="8">
        <v>0</v>
      </c>
      <c r="AO174" s="8">
        <v>0</v>
      </c>
      <c r="AP174" s="8">
        <v>0</v>
      </c>
      <c r="AQ174" s="8">
        <v>0</v>
      </c>
      <c r="AR174" s="8">
        <v>0</v>
      </c>
      <c r="AS174" s="8">
        <v>0</v>
      </c>
      <c r="AT174" s="8">
        <v>0</v>
      </c>
      <c r="AU174" s="8">
        <v>0</v>
      </c>
      <c r="AV174" s="8">
        <v>0</v>
      </c>
      <c r="AW174" s="8">
        <v>0</v>
      </c>
      <c r="AX174" s="8">
        <v>0</v>
      </c>
      <c r="AY174" s="8">
        <v>0</v>
      </c>
      <c r="AZ174" s="8">
        <v>0</v>
      </c>
      <c r="BA174" s="8">
        <v>0</v>
      </c>
      <c r="BB174" s="8">
        <v>0</v>
      </c>
      <c r="BC174" s="8">
        <v>0</v>
      </c>
    </row>
    <row r="175" spans="1:55" x14ac:dyDescent="0.25">
      <c r="A175" s="3" t="s">
        <v>14</v>
      </c>
      <c r="B175" s="8">
        <v>0</v>
      </c>
      <c r="C175" s="8">
        <v>0</v>
      </c>
      <c r="D175" s="8">
        <v>0</v>
      </c>
      <c r="E175" s="8">
        <v>0</v>
      </c>
      <c r="F175" s="8">
        <v>1</v>
      </c>
      <c r="G175" s="8">
        <f>-$H$159</f>
        <v>-21.6</v>
      </c>
      <c r="H175" s="8">
        <v>-2</v>
      </c>
      <c r="I175" s="8">
        <f>$H$156</f>
        <v>44.167800449748952</v>
      </c>
      <c r="J175" s="8">
        <v>1</v>
      </c>
      <c r="K175" s="8">
        <f>-$H$159</f>
        <v>-21.6</v>
      </c>
      <c r="L175" s="8">
        <v>0</v>
      </c>
      <c r="M175" s="8">
        <v>0</v>
      </c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8">
        <v>0</v>
      </c>
      <c r="W175" s="8">
        <v>0</v>
      </c>
      <c r="X175" s="8">
        <v>0</v>
      </c>
      <c r="Y175" s="8">
        <v>0</v>
      </c>
      <c r="Z175" s="8">
        <v>0</v>
      </c>
      <c r="AA175" s="8">
        <v>0</v>
      </c>
      <c r="AB175" s="8">
        <v>0</v>
      </c>
      <c r="AC175" s="8">
        <v>0</v>
      </c>
      <c r="AD175" s="8">
        <v>0</v>
      </c>
      <c r="AE175" s="8">
        <v>0</v>
      </c>
      <c r="AF175" s="8">
        <v>0</v>
      </c>
      <c r="AG175" s="8">
        <v>0</v>
      </c>
      <c r="AH175" s="8">
        <v>0</v>
      </c>
      <c r="AI175" s="8">
        <v>0</v>
      </c>
      <c r="AJ175" s="8">
        <v>0</v>
      </c>
      <c r="AK175" s="8">
        <v>0</v>
      </c>
      <c r="AL175" s="8">
        <v>0</v>
      </c>
      <c r="AM175" s="8">
        <v>0</v>
      </c>
      <c r="AN175" s="8">
        <v>0</v>
      </c>
      <c r="AO175" s="8">
        <v>0</v>
      </c>
      <c r="AP175" s="8">
        <v>0</v>
      </c>
      <c r="AQ175" s="8">
        <v>0</v>
      </c>
      <c r="AR175" s="8">
        <v>0</v>
      </c>
      <c r="AS175" s="8">
        <v>0</v>
      </c>
      <c r="AT175" s="8">
        <v>0</v>
      </c>
      <c r="AU175" s="8">
        <v>0</v>
      </c>
      <c r="AV175" s="8">
        <v>0</v>
      </c>
      <c r="AW175" s="8">
        <v>0</v>
      </c>
      <c r="AX175" s="8">
        <v>0</v>
      </c>
      <c r="AY175" s="8">
        <v>0</v>
      </c>
      <c r="AZ175" s="8">
        <v>0</v>
      </c>
      <c r="BA175" s="8">
        <v>0</v>
      </c>
      <c r="BB175" s="8">
        <v>0</v>
      </c>
      <c r="BC175" s="8">
        <v>0</v>
      </c>
    </row>
    <row r="176" spans="1:55" x14ac:dyDescent="0.25">
      <c r="A176" s="3" t="s">
        <v>15</v>
      </c>
      <c r="B176" s="8">
        <v>0</v>
      </c>
      <c r="C176" s="8">
        <v>0</v>
      </c>
      <c r="D176" s="8">
        <v>0</v>
      </c>
      <c r="E176" s="8">
        <v>0</v>
      </c>
      <c r="F176" s="8">
        <v>0</v>
      </c>
      <c r="G176" s="8">
        <v>0</v>
      </c>
      <c r="H176" s="8">
        <f>$E$160</f>
        <v>-1.0280837917801414E-2</v>
      </c>
      <c r="I176" s="8">
        <v>1</v>
      </c>
      <c r="J176" s="8">
        <f>-$H$153</f>
        <v>2.0585602203118687E-2</v>
      </c>
      <c r="K176" s="8">
        <f>$H$150</f>
        <v>-1.9985092800809696</v>
      </c>
      <c r="L176" s="8">
        <f>$E$160</f>
        <v>-1.0280837917801414E-2</v>
      </c>
      <c r="M176" s="8">
        <v>1</v>
      </c>
      <c r="N176" s="8">
        <v>0</v>
      </c>
      <c r="O176" s="8">
        <v>0</v>
      </c>
      <c r="P176" s="8">
        <v>0</v>
      </c>
      <c r="Q176" s="8">
        <v>0</v>
      </c>
      <c r="R176" s="8">
        <v>0</v>
      </c>
      <c r="S176" s="8">
        <v>0</v>
      </c>
      <c r="T176" s="8">
        <v>0</v>
      </c>
      <c r="U176" s="8">
        <v>0</v>
      </c>
      <c r="V176" s="8">
        <v>0</v>
      </c>
      <c r="W176" s="8">
        <v>0</v>
      </c>
      <c r="X176" s="8">
        <v>0</v>
      </c>
      <c r="Y176" s="8">
        <v>0</v>
      </c>
      <c r="Z176" s="8">
        <v>0</v>
      </c>
      <c r="AA176" s="8">
        <v>0</v>
      </c>
      <c r="AB176" s="8">
        <v>0</v>
      </c>
      <c r="AC176" s="8">
        <v>0</v>
      </c>
      <c r="AD176" s="8">
        <v>0</v>
      </c>
      <c r="AE176" s="8">
        <v>0</v>
      </c>
      <c r="AF176" s="8">
        <v>0</v>
      </c>
      <c r="AG176" s="8">
        <v>0</v>
      </c>
      <c r="AH176" s="8">
        <v>0</v>
      </c>
      <c r="AI176" s="8">
        <v>0</v>
      </c>
      <c r="AJ176" s="8">
        <v>0</v>
      </c>
      <c r="AK176" s="8">
        <v>0</v>
      </c>
      <c r="AL176" s="8">
        <v>0</v>
      </c>
      <c r="AM176" s="8">
        <v>0</v>
      </c>
      <c r="AN176" s="8">
        <v>0</v>
      </c>
      <c r="AO176" s="8">
        <v>0</v>
      </c>
      <c r="AP176" s="8">
        <v>0</v>
      </c>
      <c r="AQ176" s="8">
        <v>0</v>
      </c>
      <c r="AR176" s="8">
        <v>0</v>
      </c>
      <c r="AS176" s="8">
        <v>0</v>
      </c>
      <c r="AT176" s="8">
        <v>0</v>
      </c>
      <c r="AU176" s="8">
        <v>0</v>
      </c>
      <c r="AV176" s="8">
        <v>0</v>
      </c>
      <c r="AW176" s="8">
        <v>0</v>
      </c>
      <c r="AX176" s="8">
        <v>0</v>
      </c>
      <c r="AY176" s="8">
        <v>0</v>
      </c>
      <c r="AZ176" s="8">
        <v>0</v>
      </c>
      <c r="BA176" s="8">
        <v>0</v>
      </c>
      <c r="BB176" s="8">
        <v>0</v>
      </c>
      <c r="BC176" s="8">
        <v>0</v>
      </c>
    </row>
    <row r="177" spans="1:55" x14ac:dyDescent="0.25">
      <c r="A177" s="3" t="s">
        <v>16</v>
      </c>
      <c r="B177" s="8">
        <v>0</v>
      </c>
      <c r="C177" s="8">
        <v>0</v>
      </c>
      <c r="D177" s="8">
        <v>0</v>
      </c>
      <c r="E177" s="8">
        <v>0</v>
      </c>
      <c r="F177" s="8">
        <v>0</v>
      </c>
      <c r="G177" s="8">
        <v>0</v>
      </c>
      <c r="H177" s="8">
        <v>1</v>
      </c>
      <c r="I177" s="8">
        <f>-$H$159</f>
        <v>-21.6</v>
      </c>
      <c r="J177" s="8">
        <v>-2</v>
      </c>
      <c r="K177" s="8">
        <f>$H$156</f>
        <v>44.167800449748952</v>
      </c>
      <c r="L177" s="8">
        <v>1</v>
      </c>
      <c r="M177" s="8">
        <f>-$H$159</f>
        <v>-21.6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0</v>
      </c>
      <c r="Y177" s="8">
        <v>0</v>
      </c>
      <c r="Z177" s="8">
        <v>0</v>
      </c>
      <c r="AA177" s="8">
        <v>0</v>
      </c>
      <c r="AB177" s="8">
        <v>0</v>
      </c>
      <c r="AC177" s="8">
        <v>0</v>
      </c>
      <c r="AD177" s="8">
        <v>0</v>
      </c>
      <c r="AE177" s="8">
        <v>0</v>
      </c>
      <c r="AF177" s="8">
        <v>0</v>
      </c>
      <c r="AG177" s="8">
        <v>0</v>
      </c>
      <c r="AH177" s="8">
        <v>0</v>
      </c>
      <c r="AI177" s="8">
        <v>0</v>
      </c>
      <c r="AJ177" s="8">
        <v>0</v>
      </c>
      <c r="AK177" s="8">
        <v>0</v>
      </c>
      <c r="AL177" s="8">
        <v>0</v>
      </c>
      <c r="AM177" s="8">
        <v>0</v>
      </c>
      <c r="AN177" s="8">
        <v>0</v>
      </c>
      <c r="AO177" s="8">
        <v>0</v>
      </c>
      <c r="AP177" s="8">
        <v>0</v>
      </c>
      <c r="AQ177" s="8">
        <v>0</v>
      </c>
      <c r="AR177" s="8">
        <v>0</v>
      </c>
      <c r="AS177" s="8">
        <v>0</v>
      </c>
      <c r="AT177" s="8">
        <v>0</v>
      </c>
      <c r="AU177" s="8">
        <v>0</v>
      </c>
      <c r="AV177" s="8">
        <v>0</v>
      </c>
      <c r="AW177" s="8">
        <v>0</v>
      </c>
      <c r="AX177" s="8">
        <v>0</v>
      </c>
      <c r="AY177" s="8">
        <v>0</v>
      </c>
      <c r="AZ177" s="8">
        <v>0</v>
      </c>
      <c r="BA177" s="8">
        <v>0</v>
      </c>
      <c r="BB177" s="8">
        <v>0</v>
      </c>
      <c r="BC177" s="8">
        <v>0</v>
      </c>
    </row>
    <row r="178" spans="1:55" x14ac:dyDescent="0.25">
      <c r="A178" s="3" t="s">
        <v>17</v>
      </c>
      <c r="B178" s="8">
        <v>0</v>
      </c>
      <c r="C178" s="8">
        <v>0</v>
      </c>
      <c r="D178" s="8">
        <v>0</v>
      </c>
      <c r="E178" s="8">
        <v>0</v>
      </c>
      <c r="F178" s="8">
        <v>0</v>
      </c>
      <c r="G178" s="8">
        <v>0</v>
      </c>
      <c r="H178" s="8">
        <v>0</v>
      </c>
      <c r="I178" s="8">
        <v>0</v>
      </c>
      <c r="J178" s="8">
        <f>$E$160</f>
        <v>-1.0280837917801414E-2</v>
      </c>
      <c r="K178" s="8">
        <v>1</v>
      </c>
      <c r="L178" s="8">
        <f>-$H$153</f>
        <v>2.0585602203118687E-2</v>
      </c>
      <c r="M178" s="8">
        <f>$H$150</f>
        <v>-1.9985092800809696</v>
      </c>
      <c r="N178" s="8">
        <f>$E$160</f>
        <v>-1.0280837917801414E-2</v>
      </c>
      <c r="O178" s="8">
        <v>1</v>
      </c>
      <c r="P178" s="8">
        <v>0</v>
      </c>
      <c r="Q178" s="8">
        <v>0</v>
      </c>
      <c r="R178" s="8">
        <v>0</v>
      </c>
      <c r="S178" s="8">
        <v>0</v>
      </c>
      <c r="T178" s="8">
        <v>0</v>
      </c>
      <c r="U178" s="8">
        <v>0</v>
      </c>
      <c r="V178" s="8">
        <v>0</v>
      </c>
      <c r="W178" s="8">
        <v>0</v>
      </c>
      <c r="X178" s="8">
        <v>0</v>
      </c>
      <c r="Y178" s="8">
        <v>0</v>
      </c>
      <c r="Z178" s="8">
        <v>0</v>
      </c>
      <c r="AA178" s="8">
        <v>0</v>
      </c>
      <c r="AB178" s="8">
        <v>0</v>
      </c>
      <c r="AC178" s="8">
        <v>0</v>
      </c>
      <c r="AD178" s="8">
        <v>0</v>
      </c>
      <c r="AE178" s="8">
        <v>0</v>
      </c>
      <c r="AF178" s="8">
        <v>0</v>
      </c>
      <c r="AG178" s="8">
        <v>0</v>
      </c>
      <c r="AH178" s="8">
        <v>0</v>
      </c>
      <c r="AI178" s="8">
        <v>0</v>
      </c>
      <c r="AJ178" s="8">
        <v>0</v>
      </c>
      <c r="AK178" s="8">
        <v>0</v>
      </c>
      <c r="AL178" s="8">
        <v>0</v>
      </c>
      <c r="AM178" s="8">
        <v>0</v>
      </c>
      <c r="AN178" s="8">
        <v>0</v>
      </c>
      <c r="AO178" s="8">
        <v>0</v>
      </c>
      <c r="AP178" s="8">
        <v>0</v>
      </c>
      <c r="AQ178" s="8">
        <v>0</v>
      </c>
      <c r="AR178" s="8">
        <v>0</v>
      </c>
      <c r="AS178" s="8">
        <v>0</v>
      </c>
      <c r="AT178" s="8">
        <v>0</v>
      </c>
      <c r="AU178" s="8">
        <v>0</v>
      </c>
      <c r="AV178" s="8">
        <v>0</v>
      </c>
      <c r="AW178" s="8">
        <v>0</v>
      </c>
      <c r="AX178" s="8">
        <v>0</v>
      </c>
      <c r="AY178" s="8">
        <v>0</v>
      </c>
      <c r="AZ178" s="8">
        <v>0</v>
      </c>
      <c r="BA178" s="8">
        <v>0</v>
      </c>
      <c r="BB178" s="8">
        <v>0</v>
      </c>
      <c r="BC178" s="8">
        <v>0</v>
      </c>
    </row>
    <row r="179" spans="1:55" x14ac:dyDescent="0.25">
      <c r="A179" s="3" t="s">
        <v>18</v>
      </c>
      <c r="B179" s="8">
        <v>0</v>
      </c>
      <c r="C179" s="8">
        <v>0</v>
      </c>
      <c r="D179" s="8">
        <v>0</v>
      </c>
      <c r="E179" s="8">
        <v>0</v>
      </c>
      <c r="F179" s="8">
        <v>0</v>
      </c>
      <c r="G179" s="8">
        <v>0</v>
      </c>
      <c r="H179" s="8">
        <v>0</v>
      </c>
      <c r="I179" s="8">
        <v>0</v>
      </c>
      <c r="J179" s="8">
        <v>1</v>
      </c>
      <c r="K179" s="8">
        <f>-$H$159</f>
        <v>-21.6</v>
      </c>
      <c r="L179" s="8">
        <v>-2</v>
      </c>
      <c r="M179" s="8">
        <f>$H$156</f>
        <v>44.167800449748952</v>
      </c>
      <c r="N179" s="8">
        <v>1</v>
      </c>
      <c r="O179" s="8">
        <f>-$H$159</f>
        <v>-21.6</v>
      </c>
      <c r="P179" s="8">
        <v>0</v>
      </c>
      <c r="Q179" s="8">
        <v>0</v>
      </c>
      <c r="R179" s="8">
        <v>0</v>
      </c>
      <c r="S179" s="8">
        <v>0</v>
      </c>
      <c r="T179" s="8">
        <v>0</v>
      </c>
      <c r="U179" s="8">
        <v>0</v>
      </c>
      <c r="V179" s="8">
        <v>0</v>
      </c>
      <c r="W179" s="8">
        <v>0</v>
      </c>
      <c r="X179" s="8">
        <v>0</v>
      </c>
      <c r="Y179" s="8">
        <v>0</v>
      </c>
      <c r="Z179" s="8">
        <v>0</v>
      </c>
      <c r="AA179" s="8">
        <v>0</v>
      </c>
      <c r="AB179" s="8">
        <v>0</v>
      </c>
      <c r="AC179" s="8">
        <v>0</v>
      </c>
      <c r="AD179" s="8">
        <v>0</v>
      </c>
      <c r="AE179" s="8">
        <v>0</v>
      </c>
      <c r="AF179" s="8">
        <v>0</v>
      </c>
      <c r="AG179" s="8">
        <v>0</v>
      </c>
      <c r="AH179" s="8">
        <v>0</v>
      </c>
      <c r="AI179" s="8">
        <v>0</v>
      </c>
      <c r="AJ179" s="8">
        <v>0</v>
      </c>
      <c r="AK179" s="8">
        <v>0</v>
      </c>
      <c r="AL179" s="8">
        <v>0</v>
      </c>
      <c r="AM179" s="8">
        <v>0</v>
      </c>
      <c r="AN179" s="8">
        <v>0</v>
      </c>
      <c r="AO179" s="8">
        <v>0</v>
      </c>
      <c r="AP179" s="8">
        <v>0</v>
      </c>
      <c r="AQ179" s="8">
        <v>0</v>
      </c>
      <c r="AR179" s="8">
        <v>0</v>
      </c>
      <c r="AS179" s="8">
        <v>0</v>
      </c>
      <c r="AT179" s="8">
        <v>0</v>
      </c>
      <c r="AU179" s="8">
        <v>0</v>
      </c>
      <c r="AV179" s="8">
        <v>0</v>
      </c>
      <c r="AW179" s="8">
        <v>0</v>
      </c>
      <c r="AX179" s="8">
        <v>0</v>
      </c>
      <c r="AY179" s="8">
        <v>0</v>
      </c>
      <c r="AZ179" s="8">
        <v>0</v>
      </c>
      <c r="BA179" s="8">
        <v>0</v>
      </c>
      <c r="BB179" s="8">
        <v>0</v>
      </c>
      <c r="BC179" s="8">
        <v>0</v>
      </c>
    </row>
    <row r="180" spans="1:55" x14ac:dyDescent="0.25">
      <c r="A180" s="3" t="s">
        <v>21</v>
      </c>
      <c r="B180" s="8">
        <v>0</v>
      </c>
      <c r="C180" s="8">
        <v>0</v>
      </c>
      <c r="D180" s="8">
        <v>0</v>
      </c>
      <c r="E180" s="8">
        <v>0</v>
      </c>
      <c r="F180" s="8">
        <v>0</v>
      </c>
      <c r="G180" s="8">
        <v>0</v>
      </c>
      <c r="H180" s="8">
        <v>0</v>
      </c>
      <c r="I180" s="8">
        <v>0</v>
      </c>
      <c r="J180" s="8">
        <v>0</v>
      </c>
      <c r="K180" s="8">
        <v>0</v>
      </c>
      <c r="L180" s="8">
        <f>$E$160</f>
        <v>-1.0280837917801414E-2</v>
      </c>
      <c r="M180" s="8">
        <v>1</v>
      </c>
      <c r="N180" s="8">
        <f>-$H$153</f>
        <v>2.0585602203118687E-2</v>
      </c>
      <c r="O180" s="8">
        <f>$H$150</f>
        <v>-1.9985092800809696</v>
      </c>
      <c r="P180" s="8">
        <f>$E$160</f>
        <v>-1.0280837917801414E-2</v>
      </c>
      <c r="Q180" s="8">
        <v>1</v>
      </c>
      <c r="R180" s="8">
        <v>0</v>
      </c>
      <c r="S180" s="8">
        <v>0</v>
      </c>
      <c r="T180" s="8">
        <v>0</v>
      </c>
      <c r="U180" s="8">
        <v>0</v>
      </c>
      <c r="V180" s="8">
        <v>0</v>
      </c>
      <c r="W180" s="8">
        <v>0</v>
      </c>
      <c r="X180" s="8">
        <v>0</v>
      </c>
      <c r="Y180" s="8">
        <v>0</v>
      </c>
      <c r="Z180" s="8">
        <v>0</v>
      </c>
      <c r="AA180" s="8">
        <v>0</v>
      </c>
      <c r="AB180" s="8">
        <v>0</v>
      </c>
      <c r="AC180" s="8">
        <v>0</v>
      </c>
      <c r="AD180" s="8">
        <v>0</v>
      </c>
      <c r="AE180" s="8">
        <v>0</v>
      </c>
      <c r="AF180" s="8">
        <v>0</v>
      </c>
      <c r="AG180" s="8">
        <v>0</v>
      </c>
      <c r="AH180" s="8">
        <v>0</v>
      </c>
      <c r="AI180" s="8">
        <v>0</v>
      </c>
      <c r="AJ180" s="8">
        <v>0</v>
      </c>
      <c r="AK180" s="8">
        <v>0</v>
      </c>
      <c r="AL180" s="8">
        <v>0</v>
      </c>
      <c r="AM180" s="8">
        <v>0</v>
      </c>
      <c r="AN180" s="8">
        <v>0</v>
      </c>
      <c r="AO180" s="8">
        <v>0</v>
      </c>
      <c r="AP180" s="8">
        <v>0</v>
      </c>
      <c r="AQ180" s="8">
        <v>0</v>
      </c>
      <c r="AR180" s="8">
        <v>0</v>
      </c>
      <c r="AS180" s="8">
        <v>0</v>
      </c>
      <c r="AT180" s="8">
        <v>0</v>
      </c>
      <c r="AU180" s="8">
        <v>0</v>
      </c>
      <c r="AV180" s="8">
        <v>0</v>
      </c>
      <c r="AW180" s="8">
        <v>0</v>
      </c>
      <c r="AX180" s="8">
        <v>0</v>
      </c>
      <c r="AY180" s="8">
        <v>0</v>
      </c>
      <c r="AZ180" s="8">
        <v>0</v>
      </c>
      <c r="BA180" s="8">
        <v>0</v>
      </c>
      <c r="BB180" s="8">
        <v>0</v>
      </c>
      <c r="BC180" s="8">
        <v>0</v>
      </c>
    </row>
    <row r="181" spans="1:55" x14ac:dyDescent="0.25">
      <c r="A181" s="3" t="s">
        <v>22</v>
      </c>
      <c r="B181" s="8">
        <v>0</v>
      </c>
      <c r="C181" s="8">
        <v>0</v>
      </c>
      <c r="D181" s="8">
        <v>0</v>
      </c>
      <c r="E181" s="8">
        <v>0</v>
      </c>
      <c r="F181" s="8">
        <v>0</v>
      </c>
      <c r="G181" s="8">
        <v>0</v>
      </c>
      <c r="H181" s="8">
        <v>0</v>
      </c>
      <c r="I181" s="8">
        <v>0</v>
      </c>
      <c r="J181" s="8">
        <v>0</v>
      </c>
      <c r="K181" s="8">
        <v>0</v>
      </c>
      <c r="L181" s="8">
        <v>1</v>
      </c>
      <c r="M181" s="8">
        <f>-$H$159</f>
        <v>-21.6</v>
      </c>
      <c r="N181" s="8">
        <v>-2</v>
      </c>
      <c r="O181" s="8">
        <f>$H$156</f>
        <v>44.167800449748952</v>
      </c>
      <c r="P181" s="8">
        <v>1</v>
      </c>
      <c r="Q181" s="8">
        <f>-$H$159</f>
        <v>-21.6</v>
      </c>
      <c r="R181" s="8">
        <v>0</v>
      </c>
      <c r="S181" s="8">
        <v>0</v>
      </c>
      <c r="T181" s="8">
        <v>0</v>
      </c>
      <c r="U181" s="8">
        <v>0</v>
      </c>
      <c r="V181" s="8">
        <v>0</v>
      </c>
      <c r="W181" s="8">
        <v>0</v>
      </c>
      <c r="X181" s="8">
        <v>0</v>
      </c>
      <c r="Y181" s="8">
        <v>0</v>
      </c>
      <c r="Z181" s="8">
        <v>0</v>
      </c>
      <c r="AA181" s="8">
        <v>0</v>
      </c>
      <c r="AB181" s="8">
        <v>0</v>
      </c>
      <c r="AC181" s="8">
        <v>0</v>
      </c>
      <c r="AD181" s="8">
        <v>0</v>
      </c>
      <c r="AE181" s="8">
        <v>0</v>
      </c>
      <c r="AF181" s="8">
        <v>0</v>
      </c>
      <c r="AG181" s="8">
        <v>0</v>
      </c>
      <c r="AH181" s="8">
        <v>0</v>
      </c>
      <c r="AI181" s="8">
        <v>0</v>
      </c>
      <c r="AJ181" s="8">
        <v>0</v>
      </c>
      <c r="AK181" s="8">
        <v>0</v>
      </c>
      <c r="AL181" s="8">
        <v>0</v>
      </c>
      <c r="AM181" s="8">
        <v>0</v>
      </c>
      <c r="AN181" s="8">
        <v>0</v>
      </c>
      <c r="AO181" s="8">
        <v>0</v>
      </c>
      <c r="AP181" s="8">
        <v>0</v>
      </c>
      <c r="AQ181" s="8">
        <v>0</v>
      </c>
      <c r="AR181" s="8">
        <v>0</v>
      </c>
      <c r="AS181" s="8">
        <v>0</v>
      </c>
      <c r="AT181" s="8">
        <v>0</v>
      </c>
      <c r="AU181" s="8">
        <v>0</v>
      </c>
      <c r="AV181" s="8">
        <v>0</v>
      </c>
      <c r="AW181" s="8">
        <v>0</v>
      </c>
      <c r="AX181" s="8">
        <v>0</v>
      </c>
      <c r="AY181" s="8">
        <v>0</v>
      </c>
      <c r="AZ181" s="8">
        <v>0</v>
      </c>
      <c r="BA181" s="8">
        <v>0</v>
      </c>
      <c r="BB181" s="8">
        <v>0</v>
      </c>
      <c r="BC181" s="8">
        <v>0</v>
      </c>
    </row>
    <row r="182" spans="1:55" x14ac:dyDescent="0.25">
      <c r="A182" s="3" t="s">
        <v>23</v>
      </c>
      <c r="B182" s="8">
        <v>0</v>
      </c>
      <c r="C182" s="8">
        <v>0</v>
      </c>
      <c r="D182" s="8">
        <v>0</v>
      </c>
      <c r="E182" s="8">
        <v>0</v>
      </c>
      <c r="F182" s="8">
        <v>0</v>
      </c>
      <c r="G182" s="8">
        <v>0</v>
      </c>
      <c r="H182" s="8">
        <v>0</v>
      </c>
      <c r="I182" s="8">
        <v>0</v>
      </c>
      <c r="J182" s="8">
        <v>0</v>
      </c>
      <c r="K182" s="8">
        <v>0</v>
      </c>
      <c r="L182" s="8">
        <v>0</v>
      </c>
      <c r="M182" s="8">
        <v>0</v>
      </c>
      <c r="N182" s="8">
        <f>$E$160</f>
        <v>-1.0280837917801414E-2</v>
      </c>
      <c r="O182" s="8">
        <v>1</v>
      </c>
      <c r="P182" s="8">
        <f>-$H$153</f>
        <v>2.0585602203118687E-2</v>
      </c>
      <c r="Q182" s="8">
        <f>$H$150</f>
        <v>-1.9985092800809696</v>
      </c>
      <c r="R182" s="8">
        <f>$E$160</f>
        <v>-1.0280837917801414E-2</v>
      </c>
      <c r="S182" s="8">
        <v>1</v>
      </c>
      <c r="T182" s="8">
        <v>0</v>
      </c>
      <c r="U182" s="8">
        <v>0</v>
      </c>
      <c r="V182" s="8">
        <v>0</v>
      </c>
      <c r="W182" s="8">
        <v>0</v>
      </c>
      <c r="X182" s="8">
        <v>0</v>
      </c>
      <c r="Y182" s="8">
        <v>0</v>
      </c>
      <c r="Z182" s="8">
        <v>0</v>
      </c>
      <c r="AA182" s="8">
        <v>0</v>
      </c>
      <c r="AB182" s="8">
        <v>0</v>
      </c>
      <c r="AC182" s="8">
        <v>0</v>
      </c>
      <c r="AD182" s="8">
        <v>0</v>
      </c>
      <c r="AE182" s="8">
        <v>0</v>
      </c>
      <c r="AF182" s="8">
        <v>0</v>
      </c>
      <c r="AG182" s="8">
        <v>0</v>
      </c>
      <c r="AH182" s="8">
        <v>0</v>
      </c>
      <c r="AI182" s="8">
        <v>0</v>
      </c>
      <c r="AJ182" s="8">
        <v>0</v>
      </c>
      <c r="AK182" s="8">
        <v>0</v>
      </c>
      <c r="AL182" s="8">
        <v>0</v>
      </c>
      <c r="AM182" s="8">
        <v>0</v>
      </c>
      <c r="AN182" s="8">
        <v>0</v>
      </c>
      <c r="AO182" s="8">
        <v>0</v>
      </c>
      <c r="AP182" s="8">
        <v>0</v>
      </c>
      <c r="AQ182" s="8">
        <v>0</v>
      </c>
      <c r="AR182" s="8">
        <v>0</v>
      </c>
      <c r="AS182" s="8">
        <v>0</v>
      </c>
      <c r="AT182" s="8">
        <v>0</v>
      </c>
      <c r="AU182" s="8">
        <v>0</v>
      </c>
      <c r="AV182" s="8">
        <v>0</v>
      </c>
      <c r="AW182" s="8">
        <v>0</v>
      </c>
      <c r="AX182" s="8">
        <v>0</v>
      </c>
      <c r="AY182" s="8">
        <v>0</v>
      </c>
      <c r="AZ182" s="8">
        <v>0</v>
      </c>
      <c r="BA182" s="8">
        <v>0</v>
      </c>
      <c r="BB182" s="8">
        <v>0</v>
      </c>
      <c r="BC182" s="8">
        <v>0</v>
      </c>
    </row>
    <row r="183" spans="1:55" x14ac:dyDescent="0.25">
      <c r="A183" s="3" t="s">
        <v>24</v>
      </c>
      <c r="B183" s="8">
        <v>0</v>
      </c>
      <c r="C183" s="8">
        <v>0</v>
      </c>
      <c r="D183" s="8">
        <v>0</v>
      </c>
      <c r="E183" s="8">
        <v>0</v>
      </c>
      <c r="F183" s="8">
        <v>0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  <c r="M183" s="8">
        <v>0</v>
      </c>
      <c r="N183" s="8">
        <v>1</v>
      </c>
      <c r="O183" s="8">
        <f>-$H$159</f>
        <v>-21.6</v>
      </c>
      <c r="P183" s="8">
        <v>-2</v>
      </c>
      <c r="Q183" s="8">
        <f>$H$156</f>
        <v>44.167800449748952</v>
      </c>
      <c r="R183" s="8">
        <v>1</v>
      </c>
      <c r="S183" s="8">
        <f>-$H$159</f>
        <v>-21.6</v>
      </c>
      <c r="T183" s="8">
        <v>0</v>
      </c>
      <c r="U183" s="8">
        <v>0</v>
      </c>
      <c r="V183" s="8">
        <v>0</v>
      </c>
      <c r="W183" s="8">
        <v>0</v>
      </c>
      <c r="X183" s="8">
        <v>0</v>
      </c>
      <c r="Y183" s="8">
        <v>0</v>
      </c>
      <c r="Z183" s="8">
        <v>0</v>
      </c>
      <c r="AA183" s="8">
        <v>0</v>
      </c>
      <c r="AB183" s="8">
        <v>0</v>
      </c>
      <c r="AC183" s="8">
        <v>0</v>
      </c>
      <c r="AD183" s="8">
        <v>0</v>
      </c>
      <c r="AE183" s="8">
        <v>0</v>
      </c>
      <c r="AF183" s="8">
        <v>0</v>
      </c>
      <c r="AG183" s="8">
        <v>0</v>
      </c>
      <c r="AH183" s="8">
        <v>0</v>
      </c>
      <c r="AI183" s="8">
        <v>0</v>
      </c>
      <c r="AJ183" s="8">
        <v>0</v>
      </c>
      <c r="AK183" s="8">
        <v>0</v>
      </c>
      <c r="AL183" s="8">
        <v>0</v>
      </c>
      <c r="AM183" s="8">
        <v>0</v>
      </c>
      <c r="AN183" s="8">
        <v>0</v>
      </c>
      <c r="AO183" s="8">
        <v>0</v>
      </c>
      <c r="AP183" s="8">
        <v>0</v>
      </c>
      <c r="AQ183" s="8">
        <v>0</v>
      </c>
      <c r="AR183" s="8">
        <v>0</v>
      </c>
      <c r="AS183" s="8">
        <v>0</v>
      </c>
      <c r="AT183" s="8">
        <v>0</v>
      </c>
      <c r="AU183" s="8">
        <v>0</v>
      </c>
      <c r="AV183" s="8">
        <v>0</v>
      </c>
      <c r="AW183" s="8">
        <v>0</v>
      </c>
      <c r="AX183" s="8">
        <v>0</v>
      </c>
      <c r="AY183" s="8">
        <v>0</v>
      </c>
      <c r="AZ183" s="8">
        <v>0</v>
      </c>
      <c r="BA183" s="8">
        <v>0</v>
      </c>
      <c r="BB183" s="8">
        <v>0</v>
      </c>
      <c r="BC183" s="8">
        <v>0</v>
      </c>
    </row>
    <row r="184" spans="1:55" x14ac:dyDescent="0.25">
      <c r="A184" s="3" t="s">
        <v>25</v>
      </c>
      <c r="B184" s="8">
        <v>0</v>
      </c>
      <c r="C184" s="8">
        <v>0</v>
      </c>
      <c r="D184" s="8">
        <v>0</v>
      </c>
      <c r="E184" s="8">
        <v>0</v>
      </c>
      <c r="F184" s="8">
        <v>0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  <c r="N184" s="8">
        <v>0</v>
      </c>
      <c r="O184" s="8">
        <v>0</v>
      </c>
      <c r="P184" s="8">
        <f>$E$160</f>
        <v>-1.0280837917801414E-2</v>
      </c>
      <c r="Q184" s="8">
        <v>1</v>
      </c>
      <c r="R184" s="8">
        <f>-$H$153</f>
        <v>2.0585602203118687E-2</v>
      </c>
      <c r="S184" s="8">
        <f>$H$150</f>
        <v>-1.9985092800809696</v>
      </c>
      <c r="T184" s="8">
        <f>$E$160</f>
        <v>-1.0280837917801414E-2</v>
      </c>
      <c r="U184" s="8">
        <v>1</v>
      </c>
      <c r="V184" s="8">
        <v>0</v>
      </c>
      <c r="W184" s="8">
        <v>0</v>
      </c>
      <c r="X184" s="8">
        <v>0</v>
      </c>
      <c r="Y184" s="8">
        <v>0</v>
      </c>
      <c r="Z184" s="8">
        <v>0</v>
      </c>
      <c r="AA184" s="8">
        <v>0</v>
      </c>
      <c r="AB184" s="8">
        <v>0</v>
      </c>
      <c r="AC184" s="8">
        <v>0</v>
      </c>
      <c r="AD184" s="8">
        <v>0</v>
      </c>
      <c r="AE184" s="8">
        <v>0</v>
      </c>
      <c r="AF184" s="8">
        <v>0</v>
      </c>
      <c r="AG184" s="8">
        <v>0</v>
      </c>
      <c r="AH184" s="8">
        <v>0</v>
      </c>
      <c r="AI184" s="8">
        <v>0</v>
      </c>
      <c r="AJ184" s="8">
        <v>0</v>
      </c>
      <c r="AK184" s="8">
        <v>0</v>
      </c>
      <c r="AL184" s="8">
        <v>0</v>
      </c>
      <c r="AM184" s="8">
        <v>0</v>
      </c>
      <c r="AN184" s="8">
        <v>0</v>
      </c>
      <c r="AO184" s="8">
        <v>0</v>
      </c>
      <c r="AP184" s="8">
        <v>0</v>
      </c>
      <c r="AQ184" s="8">
        <v>0</v>
      </c>
      <c r="AR184" s="8">
        <v>0</v>
      </c>
      <c r="AS184" s="8">
        <v>0</v>
      </c>
      <c r="AT184" s="8">
        <v>0</v>
      </c>
      <c r="AU184" s="8">
        <v>0</v>
      </c>
      <c r="AV184" s="8">
        <v>0</v>
      </c>
      <c r="AW184" s="8">
        <v>0</v>
      </c>
      <c r="AX184" s="8">
        <v>0</v>
      </c>
      <c r="AY184" s="8">
        <v>0</v>
      </c>
      <c r="AZ184" s="8">
        <v>0</v>
      </c>
      <c r="BA184" s="8">
        <v>0</v>
      </c>
      <c r="BB184" s="8">
        <v>0</v>
      </c>
      <c r="BC184" s="8">
        <v>0</v>
      </c>
    </row>
    <row r="185" spans="1:55" x14ac:dyDescent="0.25">
      <c r="A185" s="3" t="s">
        <v>26</v>
      </c>
      <c r="B185" s="8">
        <v>0</v>
      </c>
      <c r="C185" s="8">
        <v>0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  <c r="O185" s="8">
        <v>0</v>
      </c>
      <c r="P185" s="8">
        <v>1</v>
      </c>
      <c r="Q185" s="8">
        <f>-$H$159</f>
        <v>-21.6</v>
      </c>
      <c r="R185" s="8">
        <v>-2</v>
      </c>
      <c r="S185" s="8">
        <f>$H$156</f>
        <v>44.167800449748952</v>
      </c>
      <c r="T185" s="8">
        <v>1</v>
      </c>
      <c r="U185" s="8">
        <f>-$H$159</f>
        <v>-21.6</v>
      </c>
      <c r="V185" s="8">
        <v>0</v>
      </c>
      <c r="W185" s="8">
        <v>0</v>
      </c>
      <c r="X185" s="8">
        <v>0</v>
      </c>
      <c r="Y185" s="8">
        <v>0</v>
      </c>
      <c r="Z185" s="8">
        <v>0</v>
      </c>
      <c r="AA185" s="8">
        <v>0</v>
      </c>
      <c r="AB185" s="8">
        <v>0</v>
      </c>
      <c r="AC185" s="8">
        <v>0</v>
      </c>
      <c r="AD185" s="8">
        <v>0</v>
      </c>
      <c r="AE185" s="8">
        <v>0</v>
      </c>
      <c r="AF185" s="8">
        <v>0</v>
      </c>
      <c r="AG185" s="8">
        <v>0</v>
      </c>
      <c r="AH185" s="8">
        <v>0</v>
      </c>
      <c r="AI185" s="8">
        <v>0</v>
      </c>
      <c r="AJ185" s="8">
        <v>0</v>
      </c>
      <c r="AK185" s="8">
        <v>0</v>
      </c>
      <c r="AL185" s="8">
        <v>0</v>
      </c>
      <c r="AM185" s="8">
        <v>0</v>
      </c>
      <c r="AN185" s="8">
        <v>0</v>
      </c>
      <c r="AO185" s="8">
        <v>0</v>
      </c>
      <c r="AP185" s="8">
        <v>0</v>
      </c>
      <c r="AQ185" s="8">
        <v>0</v>
      </c>
      <c r="AR185" s="8">
        <v>0</v>
      </c>
      <c r="AS185" s="8">
        <v>0</v>
      </c>
      <c r="AT185" s="8">
        <v>0</v>
      </c>
      <c r="AU185" s="8">
        <v>0</v>
      </c>
      <c r="AV185" s="8">
        <v>0</v>
      </c>
      <c r="AW185" s="8">
        <v>0</v>
      </c>
      <c r="AX185" s="8">
        <v>0</v>
      </c>
      <c r="AY185" s="8">
        <v>0</v>
      </c>
      <c r="AZ185" s="8">
        <v>0</v>
      </c>
      <c r="BA185" s="8">
        <v>0</v>
      </c>
      <c r="BB185" s="8">
        <v>0</v>
      </c>
      <c r="BC185" s="8">
        <v>0</v>
      </c>
    </row>
    <row r="186" spans="1:55" x14ac:dyDescent="0.25">
      <c r="A186" s="3" t="s">
        <v>27</v>
      </c>
      <c r="B186" s="8">
        <v>0</v>
      </c>
      <c r="C186" s="8">
        <v>0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0</v>
      </c>
      <c r="Q186" s="8">
        <v>0</v>
      </c>
      <c r="R186" s="8">
        <f>$E$160</f>
        <v>-1.0280837917801414E-2</v>
      </c>
      <c r="S186" s="8">
        <v>1</v>
      </c>
      <c r="T186" s="8">
        <f>-$H$153</f>
        <v>2.0585602203118687E-2</v>
      </c>
      <c r="U186" s="8">
        <f>$H$150</f>
        <v>-1.9985092800809696</v>
      </c>
      <c r="V186" s="8">
        <f>$E$160</f>
        <v>-1.0280837917801414E-2</v>
      </c>
      <c r="W186" s="8">
        <v>1</v>
      </c>
      <c r="X186" s="8">
        <v>0</v>
      </c>
      <c r="Y186" s="8">
        <v>0</v>
      </c>
      <c r="Z186" s="8">
        <v>0</v>
      </c>
      <c r="AA186" s="8">
        <v>0</v>
      </c>
      <c r="AB186" s="8">
        <v>0</v>
      </c>
      <c r="AC186" s="8">
        <v>0</v>
      </c>
      <c r="AD186" s="8">
        <v>0</v>
      </c>
      <c r="AE186" s="8">
        <v>0</v>
      </c>
      <c r="AF186" s="8">
        <v>0</v>
      </c>
      <c r="AG186" s="8">
        <v>0</v>
      </c>
      <c r="AH186" s="8">
        <v>0</v>
      </c>
      <c r="AI186" s="8">
        <v>0</v>
      </c>
      <c r="AJ186" s="8">
        <v>0</v>
      </c>
      <c r="AK186" s="8">
        <v>0</v>
      </c>
      <c r="AL186" s="8">
        <v>0</v>
      </c>
      <c r="AM186" s="8">
        <v>0</v>
      </c>
      <c r="AN186" s="8">
        <v>0</v>
      </c>
      <c r="AO186" s="8">
        <v>0</v>
      </c>
      <c r="AP186" s="8">
        <v>0</v>
      </c>
      <c r="AQ186" s="8">
        <v>0</v>
      </c>
      <c r="AR186" s="8">
        <v>0</v>
      </c>
      <c r="AS186" s="8">
        <v>0</v>
      </c>
      <c r="AT186" s="8">
        <v>0</v>
      </c>
      <c r="AU186" s="8">
        <v>0</v>
      </c>
      <c r="AV186" s="8">
        <v>0</v>
      </c>
      <c r="AW186" s="8">
        <v>0</v>
      </c>
      <c r="AX186" s="8">
        <v>0</v>
      </c>
      <c r="AY186" s="8">
        <v>0</v>
      </c>
      <c r="AZ186" s="8">
        <v>0</v>
      </c>
      <c r="BA186" s="8">
        <v>0</v>
      </c>
      <c r="BB186" s="8">
        <v>0</v>
      </c>
      <c r="BC186" s="8">
        <v>0</v>
      </c>
    </row>
    <row r="187" spans="1:55" x14ac:dyDescent="0.25">
      <c r="A187" s="3" t="s">
        <v>28</v>
      </c>
      <c r="B187" s="8">
        <v>0</v>
      </c>
      <c r="C187" s="8">
        <v>0</v>
      </c>
      <c r="D187" s="8">
        <v>0</v>
      </c>
      <c r="E187" s="8">
        <v>0</v>
      </c>
      <c r="F187" s="8">
        <v>0</v>
      </c>
      <c r="G187" s="8">
        <v>0</v>
      </c>
      <c r="H187" s="8"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v>0</v>
      </c>
      <c r="Q187" s="8">
        <v>0</v>
      </c>
      <c r="R187" s="8">
        <v>1</v>
      </c>
      <c r="S187" s="8">
        <f>-$H$159</f>
        <v>-21.6</v>
      </c>
      <c r="T187" s="8">
        <v>-2</v>
      </c>
      <c r="U187" s="8">
        <f>$H$156</f>
        <v>44.167800449748952</v>
      </c>
      <c r="V187" s="8">
        <v>1</v>
      </c>
      <c r="W187" s="8">
        <f>-$H$159</f>
        <v>-21.6</v>
      </c>
      <c r="X187" s="8">
        <v>0</v>
      </c>
      <c r="Y187" s="8">
        <v>0</v>
      </c>
      <c r="Z187" s="8">
        <v>0</v>
      </c>
      <c r="AA187" s="8">
        <v>0</v>
      </c>
      <c r="AB187" s="8">
        <v>0</v>
      </c>
      <c r="AC187" s="8">
        <v>0</v>
      </c>
      <c r="AD187" s="8">
        <v>0</v>
      </c>
      <c r="AE187" s="8">
        <v>0</v>
      </c>
      <c r="AF187" s="8">
        <v>0</v>
      </c>
      <c r="AG187" s="8">
        <v>0</v>
      </c>
      <c r="AH187" s="8">
        <v>0</v>
      </c>
      <c r="AI187" s="8">
        <v>0</v>
      </c>
      <c r="AJ187" s="8">
        <v>0</v>
      </c>
      <c r="AK187" s="8">
        <v>0</v>
      </c>
      <c r="AL187" s="8">
        <v>0</v>
      </c>
      <c r="AM187" s="8">
        <v>0</v>
      </c>
      <c r="AN187" s="8">
        <v>0</v>
      </c>
      <c r="AO187" s="8">
        <v>0</v>
      </c>
      <c r="AP187" s="8">
        <v>0</v>
      </c>
      <c r="AQ187" s="8">
        <v>0</v>
      </c>
      <c r="AR187" s="8">
        <v>0</v>
      </c>
      <c r="AS187" s="8">
        <v>0</v>
      </c>
      <c r="AT187" s="8">
        <v>0</v>
      </c>
      <c r="AU187" s="8">
        <v>0</v>
      </c>
      <c r="AV187" s="8">
        <v>0</v>
      </c>
      <c r="AW187" s="8">
        <v>0</v>
      </c>
      <c r="AX187" s="8">
        <v>0</v>
      </c>
      <c r="AY187" s="8">
        <v>0</v>
      </c>
      <c r="AZ187" s="8">
        <v>0</v>
      </c>
      <c r="BA187" s="8">
        <v>0</v>
      </c>
      <c r="BB187" s="8">
        <v>0</v>
      </c>
      <c r="BC187" s="8">
        <v>0</v>
      </c>
    </row>
    <row r="188" spans="1:55" x14ac:dyDescent="0.25">
      <c r="A188" s="3" t="s">
        <v>34</v>
      </c>
      <c r="B188" s="8">
        <v>0</v>
      </c>
      <c r="C188" s="8">
        <v>0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v>0</v>
      </c>
      <c r="N188" s="8">
        <v>0</v>
      </c>
      <c r="O188" s="8">
        <v>0</v>
      </c>
      <c r="P188" s="8">
        <v>0</v>
      </c>
      <c r="Q188" s="8">
        <v>0</v>
      </c>
      <c r="R188" s="8">
        <v>0</v>
      </c>
      <c r="S188" s="8">
        <v>0</v>
      </c>
      <c r="T188" s="8">
        <f>$E$160</f>
        <v>-1.0280837917801414E-2</v>
      </c>
      <c r="U188" s="8">
        <v>1</v>
      </c>
      <c r="V188" s="8">
        <f>-$H$153</f>
        <v>2.0585602203118687E-2</v>
      </c>
      <c r="W188" s="8">
        <f>$H$150</f>
        <v>-1.9985092800809696</v>
      </c>
      <c r="X188" s="8">
        <f>$E$160</f>
        <v>-1.0280837917801414E-2</v>
      </c>
      <c r="Y188" s="8">
        <v>1</v>
      </c>
      <c r="Z188" s="8">
        <v>0</v>
      </c>
      <c r="AA188" s="8">
        <v>0</v>
      </c>
      <c r="AB188" s="8">
        <v>0</v>
      </c>
      <c r="AC188" s="8">
        <v>0</v>
      </c>
      <c r="AD188" s="8">
        <v>0</v>
      </c>
      <c r="AE188" s="8">
        <v>0</v>
      </c>
      <c r="AF188" s="8">
        <v>0</v>
      </c>
      <c r="AG188" s="8">
        <v>0</v>
      </c>
      <c r="AH188" s="8">
        <v>0</v>
      </c>
      <c r="AI188" s="8">
        <v>0</v>
      </c>
      <c r="AJ188" s="8">
        <v>0</v>
      </c>
      <c r="AK188" s="8">
        <v>0</v>
      </c>
      <c r="AL188" s="8">
        <v>0</v>
      </c>
      <c r="AM188" s="8">
        <v>0</v>
      </c>
      <c r="AN188" s="8">
        <v>0</v>
      </c>
      <c r="AO188" s="8">
        <v>0</v>
      </c>
      <c r="AP188" s="8">
        <v>0</v>
      </c>
      <c r="AQ188" s="8">
        <v>0</v>
      </c>
      <c r="AR188" s="8">
        <v>0</v>
      </c>
      <c r="AS188" s="8">
        <v>0</v>
      </c>
      <c r="AT188" s="8">
        <v>0</v>
      </c>
      <c r="AU188" s="8">
        <v>0</v>
      </c>
      <c r="AV188" s="8">
        <v>0</v>
      </c>
      <c r="AW188" s="8">
        <v>0</v>
      </c>
      <c r="AX188" s="8">
        <v>0</v>
      </c>
      <c r="AY188" s="8">
        <v>0</v>
      </c>
      <c r="AZ188" s="8">
        <v>0</v>
      </c>
      <c r="BA188" s="8">
        <v>0</v>
      </c>
      <c r="BB188" s="8">
        <v>0</v>
      </c>
      <c r="BC188" s="8">
        <v>0</v>
      </c>
    </row>
    <row r="189" spans="1:55" x14ac:dyDescent="0.25">
      <c r="A189" s="3" t="s">
        <v>35</v>
      </c>
      <c r="B189" s="8">
        <v>0</v>
      </c>
      <c r="C189" s="8">
        <v>0</v>
      </c>
      <c r="D189" s="8">
        <v>0</v>
      </c>
      <c r="E189" s="8">
        <v>0</v>
      </c>
      <c r="F189" s="8">
        <v>0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  <c r="O189" s="8">
        <v>0</v>
      </c>
      <c r="P189" s="8">
        <v>0</v>
      </c>
      <c r="Q189" s="8">
        <v>0</v>
      </c>
      <c r="R189" s="8">
        <v>0</v>
      </c>
      <c r="S189" s="8">
        <v>0</v>
      </c>
      <c r="T189" s="8">
        <v>1</v>
      </c>
      <c r="U189" s="8">
        <f>-$H$159</f>
        <v>-21.6</v>
      </c>
      <c r="V189" s="8">
        <v>-2</v>
      </c>
      <c r="W189" s="8">
        <f>$H$156</f>
        <v>44.167800449748952</v>
      </c>
      <c r="X189" s="8">
        <v>1</v>
      </c>
      <c r="Y189" s="8">
        <f>-$H$159</f>
        <v>-21.6</v>
      </c>
      <c r="Z189" s="8">
        <v>0</v>
      </c>
      <c r="AA189" s="8">
        <v>0</v>
      </c>
      <c r="AB189" s="8">
        <v>0</v>
      </c>
      <c r="AC189" s="8">
        <v>0</v>
      </c>
      <c r="AD189" s="8">
        <v>0</v>
      </c>
      <c r="AE189" s="8">
        <v>0</v>
      </c>
      <c r="AF189" s="8">
        <v>0</v>
      </c>
      <c r="AG189" s="8">
        <v>0</v>
      </c>
      <c r="AH189" s="8">
        <v>0</v>
      </c>
      <c r="AI189" s="8">
        <v>0</v>
      </c>
      <c r="AJ189" s="8">
        <v>0</v>
      </c>
      <c r="AK189" s="8">
        <v>0</v>
      </c>
      <c r="AL189" s="8">
        <v>0</v>
      </c>
      <c r="AM189" s="8">
        <v>0</v>
      </c>
      <c r="AN189" s="8">
        <v>0</v>
      </c>
      <c r="AO189" s="8">
        <v>0</v>
      </c>
      <c r="AP189" s="8">
        <v>0</v>
      </c>
      <c r="AQ189" s="8">
        <v>0</v>
      </c>
      <c r="AR189" s="8">
        <v>0</v>
      </c>
      <c r="AS189" s="8">
        <v>0</v>
      </c>
      <c r="AT189" s="8">
        <v>0</v>
      </c>
      <c r="AU189" s="8">
        <v>0</v>
      </c>
      <c r="AV189" s="8">
        <v>0</v>
      </c>
      <c r="AW189" s="8">
        <v>0</v>
      </c>
      <c r="AX189" s="8">
        <v>0</v>
      </c>
      <c r="AY189" s="8">
        <v>0</v>
      </c>
      <c r="AZ189" s="8">
        <v>0</v>
      </c>
      <c r="BA189" s="8">
        <v>0</v>
      </c>
      <c r="BB189" s="8">
        <v>0</v>
      </c>
      <c r="BC189" s="8">
        <v>0</v>
      </c>
    </row>
    <row r="190" spans="1:55" x14ac:dyDescent="0.25">
      <c r="A190" s="3" t="s">
        <v>36</v>
      </c>
      <c r="B190" s="8">
        <v>0</v>
      </c>
      <c r="C190" s="8">
        <v>0</v>
      </c>
      <c r="D190" s="8">
        <v>0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  <c r="P190" s="8">
        <v>0</v>
      </c>
      <c r="Q190" s="8">
        <v>0</v>
      </c>
      <c r="R190" s="8">
        <v>0</v>
      </c>
      <c r="S190" s="8">
        <v>0</v>
      </c>
      <c r="T190" s="8">
        <v>0</v>
      </c>
      <c r="U190" s="8">
        <v>0</v>
      </c>
      <c r="V190" s="8">
        <f>$E$160</f>
        <v>-1.0280837917801414E-2</v>
      </c>
      <c r="W190" s="8">
        <v>1</v>
      </c>
      <c r="X190" s="8">
        <f>-$H$153</f>
        <v>2.0585602203118687E-2</v>
      </c>
      <c r="Y190" s="8">
        <f>$H$150</f>
        <v>-1.9985092800809696</v>
      </c>
      <c r="Z190" s="8">
        <f>$E$160</f>
        <v>-1.0280837917801414E-2</v>
      </c>
      <c r="AA190" s="8">
        <v>1</v>
      </c>
      <c r="AB190" s="8">
        <v>0</v>
      </c>
      <c r="AC190" s="8">
        <v>0</v>
      </c>
      <c r="AD190" s="8">
        <v>0</v>
      </c>
      <c r="AE190" s="8">
        <v>0</v>
      </c>
      <c r="AF190" s="8">
        <v>0</v>
      </c>
      <c r="AG190" s="8">
        <v>0</v>
      </c>
      <c r="AH190" s="8">
        <v>0</v>
      </c>
      <c r="AI190" s="8">
        <v>0</v>
      </c>
      <c r="AJ190" s="8">
        <v>0</v>
      </c>
      <c r="AK190" s="8">
        <v>0</v>
      </c>
      <c r="AL190" s="8">
        <v>0</v>
      </c>
      <c r="AM190" s="8">
        <v>0</v>
      </c>
      <c r="AN190" s="8">
        <v>0</v>
      </c>
      <c r="AO190" s="8">
        <v>0</v>
      </c>
      <c r="AP190" s="8">
        <v>0</v>
      </c>
      <c r="AQ190" s="8">
        <v>0</v>
      </c>
      <c r="AR190" s="8">
        <v>0</v>
      </c>
      <c r="AS190" s="8">
        <v>0</v>
      </c>
      <c r="AT190" s="8">
        <v>0</v>
      </c>
      <c r="AU190" s="8">
        <v>0</v>
      </c>
      <c r="AV190" s="8">
        <v>0</v>
      </c>
      <c r="AW190" s="8">
        <v>0</v>
      </c>
      <c r="AX190" s="8">
        <v>0</v>
      </c>
      <c r="AY190" s="8">
        <v>0</v>
      </c>
      <c r="AZ190" s="8">
        <v>0</v>
      </c>
      <c r="BA190" s="8">
        <v>0</v>
      </c>
      <c r="BB190" s="8">
        <v>0</v>
      </c>
      <c r="BC190" s="8">
        <v>0</v>
      </c>
    </row>
    <row r="191" spans="1:55" x14ac:dyDescent="0.25">
      <c r="A191" s="3" t="s">
        <v>37</v>
      </c>
      <c r="B191" s="8">
        <v>0</v>
      </c>
      <c r="C191" s="8">
        <v>0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8">
        <v>1</v>
      </c>
      <c r="W191" s="8">
        <f>-$H$159</f>
        <v>-21.6</v>
      </c>
      <c r="X191" s="8">
        <v>-2</v>
      </c>
      <c r="Y191" s="8">
        <f>$H$156</f>
        <v>44.167800449748952</v>
      </c>
      <c r="Z191" s="8">
        <v>1</v>
      </c>
      <c r="AA191" s="8">
        <f>-$H$159</f>
        <v>-21.6</v>
      </c>
      <c r="AB191" s="8">
        <v>0</v>
      </c>
      <c r="AC191" s="8">
        <v>0</v>
      </c>
      <c r="AD191" s="8">
        <v>0</v>
      </c>
      <c r="AE191" s="8">
        <v>0</v>
      </c>
      <c r="AF191" s="8">
        <v>0</v>
      </c>
      <c r="AG191" s="8">
        <v>0</v>
      </c>
      <c r="AH191" s="8">
        <v>0</v>
      </c>
      <c r="AI191" s="8">
        <v>0</v>
      </c>
      <c r="AJ191" s="8">
        <v>0</v>
      </c>
      <c r="AK191" s="8">
        <v>0</v>
      </c>
      <c r="AL191" s="8">
        <v>0</v>
      </c>
      <c r="AM191" s="8">
        <v>0</v>
      </c>
      <c r="AN191" s="8">
        <v>0</v>
      </c>
      <c r="AO191" s="8">
        <v>0</v>
      </c>
      <c r="AP191" s="8">
        <v>0</v>
      </c>
      <c r="AQ191" s="8">
        <v>0</v>
      </c>
      <c r="AR191" s="8">
        <v>0</v>
      </c>
      <c r="AS191" s="8">
        <v>0</v>
      </c>
      <c r="AT191" s="8">
        <v>0</v>
      </c>
      <c r="AU191" s="8">
        <v>0</v>
      </c>
      <c r="AV191" s="8">
        <v>0</v>
      </c>
      <c r="AW191" s="8">
        <v>0</v>
      </c>
      <c r="AX191" s="8">
        <v>0</v>
      </c>
      <c r="AY191" s="8">
        <v>0</v>
      </c>
      <c r="AZ191" s="8">
        <v>0</v>
      </c>
      <c r="BA191" s="8">
        <v>0</v>
      </c>
      <c r="BB191" s="8">
        <v>0</v>
      </c>
      <c r="BC191" s="8">
        <v>0</v>
      </c>
    </row>
    <row r="192" spans="1:55" x14ac:dyDescent="0.25">
      <c r="A192" s="3" t="s">
        <v>38</v>
      </c>
      <c r="B192" s="8">
        <v>0</v>
      </c>
      <c r="C192" s="8">
        <v>0</v>
      </c>
      <c r="D192" s="8">
        <v>0</v>
      </c>
      <c r="E192" s="8">
        <v>0</v>
      </c>
      <c r="F192" s="8">
        <v>0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0</v>
      </c>
      <c r="P192" s="8">
        <v>0</v>
      </c>
      <c r="Q192" s="8">
        <v>0</v>
      </c>
      <c r="R192" s="8">
        <v>0</v>
      </c>
      <c r="S192" s="8">
        <v>0</v>
      </c>
      <c r="T192" s="8">
        <v>0</v>
      </c>
      <c r="U192" s="8">
        <v>0</v>
      </c>
      <c r="V192" s="8">
        <v>0</v>
      </c>
      <c r="W192" s="8">
        <v>0</v>
      </c>
      <c r="X192" s="8">
        <f>$E$160</f>
        <v>-1.0280837917801414E-2</v>
      </c>
      <c r="Y192" s="8">
        <v>1</v>
      </c>
      <c r="Z192" s="8">
        <f>-$H$153</f>
        <v>2.0585602203118687E-2</v>
      </c>
      <c r="AA192" s="8">
        <f>$H$150</f>
        <v>-1.9985092800809696</v>
      </c>
      <c r="AB192" s="8">
        <f>$E$160</f>
        <v>-1.0280837917801414E-2</v>
      </c>
      <c r="AC192" s="8">
        <v>1</v>
      </c>
      <c r="AD192" s="8">
        <v>0</v>
      </c>
      <c r="AE192" s="8">
        <v>0</v>
      </c>
      <c r="AF192" s="8">
        <v>0</v>
      </c>
      <c r="AG192" s="8">
        <v>0</v>
      </c>
      <c r="AH192" s="8">
        <v>0</v>
      </c>
      <c r="AI192" s="8">
        <v>0</v>
      </c>
      <c r="AJ192" s="8">
        <v>0</v>
      </c>
      <c r="AK192" s="8">
        <v>0</v>
      </c>
      <c r="AL192" s="8">
        <v>0</v>
      </c>
      <c r="AM192" s="8">
        <v>0</v>
      </c>
      <c r="AN192" s="8">
        <v>0</v>
      </c>
      <c r="AO192" s="8">
        <v>0</v>
      </c>
      <c r="AP192" s="8">
        <v>0</v>
      </c>
      <c r="AQ192" s="8">
        <v>0</v>
      </c>
      <c r="AR192" s="8">
        <v>0</v>
      </c>
      <c r="AS192" s="8">
        <v>0</v>
      </c>
      <c r="AT192" s="8">
        <v>0</v>
      </c>
      <c r="AU192" s="8">
        <v>0</v>
      </c>
      <c r="AV192" s="8">
        <v>0</v>
      </c>
      <c r="AW192" s="8">
        <v>0</v>
      </c>
      <c r="AX192" s="8">
        <v>0</v>
      </c>
      <c r="AY192" s="8">
        <v>0</v>
      </c>
      <c r="AZ192" s="8">
        <v>0</v>
      </c>
      <c r="BA192" s="8">
        <v>0</v>
      </c>
      <c r="BB192" s="8">
        <v>0</v>
      </c>
      <c r="BC192" s="8">
        <v>0</v>
      </c>
    </row>
    <row r="193" spans="1:55" x14ac:dyDescent="0.25">
      <c r="A193" s="3" t="s">
        <v>39</v>
      </c>
      <c r="B193" s="8">
        <v>0</v>
      </c>
      <c r="C193" s="8">
        <v>0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  <c r="O193" s="8">
        <v>0</v>
      </c>
      <c r="P193" s="8">
        <v>0</v>
      </c>
      <c r="Q193" s="8">
        <v>0</v>
      </c>
      <c r="R193" s="8">
        <v>0</v>
      </c>
      <c r="S193" s="8">
        <v>0</v>
      </c>
      <c r="T193" s="8">
        <v>0</v>
      </c>
      <c r="U193" s="8">
        <v>0</v>
      </c>
      <c r="V193" s="8">
        <v>0</v>
      </c>
      <c r="W193" s="8">
        <v>0</v>
      </c>
      <c r="X193" s="8">
        <v>1</v>
      </c>
      <c r="Y193" s="8">
        <f>-$H$159</f>
        <v>-21.6</v>
      </c>
      <c r="Z193" s="8">
        <v>-2</v>
      </c>
      <c r="AA193" s="8">
        <f>$H$156</f>
        <v>44.167800449748952</v>
      </c>
      <c r="AB193" s="8">
        <v>1</v>
      </c>
      <c r="AC193" s="8">
        <f>-$H$159</f>
        <v>-21.6</v>
      </c>
      <c r="AD193" s="8">
        <v>0</v>
      </c>
      <c r="AE193" s="8">
        <v>0</v>
      </c>
      <c r="AF193" s="8">
        <v>0</v>
      </c>
      <c r="AG193" s="8">
        <v>0</v>
      </c>
      <c r="AH193" s="8">
        <v>0</v>
      </c>
      <c r="AI193" s="8">
        <v>0</v>
      </c>
      <c r="AJ193" s="8">
        <v>0</v>
      </c>
      <c r="AK193" s="8">
        <v>0</v>
      </c>
      <c r="AL193" s="8">
        <v>0</v>
      </c>
      <c r="AM193" s="8">
        <v>0</v>
      </c>
      <c r="AN193" s="8">
        <v>0</v>
      </c>
      <c r="AO193" s="8">
        <v>0</v>
      </c>
      <c r="AP193" s="8">
        <v>0</v>
      </c>
      <c r="AQ193" s="8">
        <v>0</v>
      </c>
      <c r="AR193" s="8">
        <v>0</v>
      </c>
      <c r="AS193" s="8">
        <v>0</v>
      </c>
      <c r="AT193" s="8">
        <v>0</v>
      </c>
      <c r="AU193" s="8">
        <v>0</v>
      </c>
      <c r="AV193" s="8">
        <v>0</v>
      </c>
      <c r="AW193" s="8">
        <v>0</v>
      </c>
      <c r="AX193" s="8">
        <v>0</v>
      </c>
      <c r="AY193" s="8">
        <v>0</v>
      </c>
      <c r="AZ193" s="8">
        <v>0</v>
      </c>
      <c r="BA193" s="8">
        <v>0</v>
      </c>
      <c r="BB193" s="8">
        <v>0</v>
      </c>
      <c r="BC193" s="8">
        <v>0</v>
      </c>
    </row>
    <row r="194" spans="1:55" x14ac:dyDescent="0.25">
      <c r="A194" s="3" t="s">
        <v>40</v>
      </c>
      <c r="B194" s="8">
        <v>0</v>
      </c>
      <c r="C194" s="8">
        <v>0</v>
      </c>
      <c r="D194" s="8">
        <v>0</v>
      </c>
      <c r="E194" s="8">
        <v>0</v>
      </c>
      <c r="F194" s="8">
        <v>0</v>
      </c>
      <c r="G194" s="8">
        <v>0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</v>
      </c>
      <c r="O194" s="8">
        <v>0</v>
      </c>
      <c r="P194" s="8">
        <v>0</v>
      </c>
      <c r="Q194" s="8">
        <v>0</v>
      </c>
      <c r="R194" s="8">
        <v>0</v>
      </c>
      <c r="S194" s="8">
        <v>0</v>
      </c>
      <c r="T194" s="8">
        <v>0</v>
      </c>
      <c r="U194" s="8">
        <v>0</v>
      </c>
      <c r="V194" s="8">
        <v>0</v>
      </c>
      <c r="W194" s="8">
        <v>0</v>
      </c>
      <c r="X194" s="8">
        <v>0</v>
      </c>
      <c r="Y194" s="8">
        <v>0</v>
      </c>
      <c r="Z194" s="8">
        <f>$E$160</f>
        <v>-1.0280837917801414E-2</v>
      </c>
      <c r="AA194" s="8">
        <v>1</v>
      </c>
      <c r="AB194" s="8">
        <f>-$H$153</f>
        <v>2.0585602203118687E-2</v>
      </c>
      <c r="AC194" s="8">
        <f>$H$150</f>
        <v>-1.9985092800809696</v>
      </c>
      <c r="AD194" s="8">
        <f>$E$160</f>
        <v>-1.0280837917801414E-2</v>
      </c>
      <c r="AE194" s="8">
        <v>1</v>
      </c>
      <c r="AF194" s="8">
        <v>0</v>
      </c>
      <c r="AG194" s="8">
        <v>0</v>
      </c>
      <c r="AH194" s="8">
        <v>0</v>
      </c>
      <c r="AI194" s="8">
        <v>0</v>
      </c>
      <c r="AJ194" s="8">
        <v>0</v>
      </c>
      <c r="AK194" s="8">
        <v>0</v>
      </c>
      <c r="AL194" s="8">
        <v>0</v>
      </c>
      <c r="AM194" s="8">
        <v>0</v>
      </c>
      <c r="AN194" s="8">
        <v>0</v>
      </c>
      <c r="AO194" s="8">
        <v>0</v>
      </c>
      <c r="AP194" s="8">
        <v>0</v>
      </c>
      <c r="AQ194" s="8">
        <v>0</v>
      </c>
      <c r="AR194" s="8">
        <v>0</v>
      </c>
      <c r="AS194" s="8">
        <v>0</v>
      </c>
      <c r="AT194" s="8">
        <v>0</v>
      </c>
      <c r="AU194" s="8">
        <v>0</v>
      </c>
      <c r="AV194" s="8">
        <v>0</v>
      </c>
      <c r="AW194" s="8">
        <v>0</v>
      </c>
      <c r="AX194" s="8">
        <v>0</v>
      </c>
      <c r="AY194" s="8">
        <v>0</v>
      </c>
      <c r="AZ194" s="8">
        <v>0</v>
      </c>
      <c r="BA194" s="8">
        <v>0</v>
      </c>
      <c r="BB194" s="8">
        <v>0</v>
      </c>
      <c r="BC194" s="8">
        <v>0</v>
      </c>
    </row>
    <row r="195" spans="1:55" x14ac:dyDescent="0.25">
      <c r="A195" s="3" t="s">
        <v>41</v>
      </c>
      <c r="B195" s="8">
        <v>0</v>
      </c>
      <c r="C195" s="8">
        <v>0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8">
        <v>0</v>
      </c>
      <c r="O195" s="8">
        <v>0</v>
      </c>
      <c r="P195" s="8">
        <v>0</v>
      </c>
      <c r="Q195" s="8">
        <v>0</v>
      </c>
      <c r="R195" s="8">
        <v>0</v>
      </c>
      <c r="S195" s="8">
        <v>0</v>
      </c>
      <c r="T195" s="8">
        <v>0</v>
      </c>
      <c r="U195" s="8">
        <v>0</v>
      </c>
      <c r="V195" s="8">
        <v>0</v>
      </c>
      <c r="W195" s="8">
        <v>0</v>
      </c>
      <c r="X195" s="8">
        <v>0</v>
      </c>
      <c r="Y195" s="8">
        <v>0</v>
      </c>
      <c r="Z195" s="8">
        <v>1</v>
      </c>
      <c r="AA195" s="8">
        <f>-$H$159</f>
        <v>-21.6</v>
      </c>
      <c r="AB195" s="8">
        <v>-2</v>
      </c>
      <c r="AC195" s="8">
        <f>$H$156</f>
        <v>44.167800449748952</v>
      </c>
      <c r="AD195" s="8">
        <v>1</v>
      </c>
      <c r="AE195" s="8">
        <f>-$H$159</f>
        <v>-21.6</v>
      </c>
      <c r="AF195" s="8">
        <v>0</v>
      </c>
      <c r="AG195" s="8">
        <v>0</v>
      </c>
      <c r="AH195" s="8">
        <v>0</v>
      </c>
      <c r="AI195" s="8">
        <v>0</v>
      </c>
      <c r="AJ195" s="8">
        <v>0</v>
      </c>
      <c r="AK195" s="8">
        <v>0</v>
      </c>
      <c r="AL195" s="8">
        <v>0</v>
      </c>
      <c r="AM195" s="8">
        <v>0</v>
      </c>
      <c r="AN195" s="8">
        <v>0</v>
      </c>
      <c r="AO195" s="8">
        <v>0</v>
      </c>
      <c r="AP195" s="8">
        <v>0</v>
      </c>
      <c r="AQ195" s="8">
        <v>0</v>
      </c>
      <c r="AR195" s="8">
        <v>0</v>
      </c>
      <c r="AS195" s="8">
        <v>0</v>
      </c>
      <c r="AT195" s="8">
        <v>0</v>
      </c>
      <c r="AU195" s="8">
        <v>0</v>
      </c>
      <c r="AV195" s="8">
        <v>0</v>
      </c>
      <c r="AW195" s="8">
        <v>0</v>
      </c>
      <c r="AX195" s="8">
        <v>0</v>
      </c>
      <c r="AY195" s="8">
        <v>0</v>
      </c>
      <c r="AZ195" s="8">
        <v>0</v>
      </c>
      <c r="BA195" s="8">
        <v>0</v>
      </c>
      <c r="BB195" s="8">
        <v>0</v>
      </c>
      <c r="BC195" s="8">
        <v>0</v>
      </c>
    </row>
    <row r="196" spans="1:55" x14ac:dyDescent="0.25">
      <c r="A196" s="3" t="s">
        <v>46</v>
      </c>
      <c r="B196" s="8">
        <v>0</v>
      </c>
      <c r="C196" s="8">
        <v>0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  <c r="P196" s="8">
        <v>0</v>
      </c>
      <c r="Q196" s="8">
        <v>0</v>
      </c>
      <c r="R196" s="8">
        <v>0</v>
      </c>
      <c r="S196" s="8">
        <v>0</v>
      </c>
      <c r="T196" s="8">
        <v>0</v>
      </c>
      <c r="U196" s="8">
        <v>0</v>
      </c>
      <c r="V196" s="8">
        <v>0</v>
      </c>
      <c r="W196" s="8">
        <v>0</v>
      </c>
      <c r="X196" s="8">
        <v>0</v>
      </c>
      <c r="Y196" s="8">
        <v>0</v>
      </c>
      <c r="Z196" s="8">
        <v>0</v>
      </c>
      <c r="AA196" s="8">
        <v>0</v>
      </c>
      <c r="AB196" s="8">
        <f>$E$160</f>
        <v>-1.0280837917801414E-2</v>
      </c>
      <c r="AC196" s="8">
        <v>1</v>
      </c>
      <c r="AD196" s="8">
        <f>-$H$153</f>
        <v>2.0585602203118687E-2</v>
      </c>
      <c r="AE196" s="8">
        <f>$H$150</f>
        <v>-1.9985092800809696</v>
      </c>
      <c r="AF196" s="8">
        <f>$E$160</f>
        <v>-1.0280837917801414E-2</v>
      </c>
      <c r="AG196" s="8">
        <v>1</v>
      </c>
      <c r="AH196" s="8">
        <v>0</v>
      </c>
      <c r="AI196" s="8">
        <v>0</v>
      </c>
      <c r="AJ196" s="8">
        <v>0</v>
      </c>
      <c r="AK196" s="8">
        <v>0</v>
      </c>
      <c r="AL196" s="8">
        <v>0</v>
      </c>
      <c r="AM196" s="8">
        <v>0</v>
      </c>
      <c r="AN196" s="8">
        <v>0</v>
      </c>
      <c r="AO196" s="8">
        <v>0</v>
      </c>
      <c r="AP196" s="8">
        <v>0</v>
      </c>
      <c r="AQ196" s="8">
        <v>0</v>
      </c>
      <c r="AR196" s="8">
        <v>0</v>
      </c>
      <c r="AS196" s="8">
        <v>0</v>
      </c>
      <c r="AT196" s="8">
        <v>0</v>
      </c>
      <c r="AU196" s="8">
        <v>0</v>
      </c>
      <c r="AV196" s="8">
        <v>0</v>
      </c>
      <c r="AW196" s="8">
        <v>0</v>
      </c>
      <c r="AX196" s="8">
        <v>0</v>
      </c>
      <c r="AY196" s="8">
        <v>0</v>
      </c>
      <c r="AZ196" s="8">
        <v>0</v>
      </c>
      <c r="BA196" s="8">
        <v>0</v>
      </c>
      <c r="BB196" s="8">
        <v>0</v>
      </c>
      <c r="BC196" s="8">
        <v>0</v>
      </c>
    </row>
    <row r="197" spans="1:55" x14ac:dyDescent="0.25">
      <c r="A197" s="3" t="s">
        <v>47</v>
      </c>
      <c r="B197" s="8">
        <v>0</v>
      </c>
      <c r="C197" s="8">
        <v>0</v>
      </c>
      <c r="D197" s="8">
        <v>0</v>
      </c>
      <c r="E197" s="8">
        <v>0</v>
      </c>
      <c r="F197" s="8">
        <v>0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  <c r="P197" s="8">
        <v>0</v>
      </c>
      <c r="Q197" s="8">
        <v>0</v>
      </c>
      <c r="R197" s="8">
        <v>0</v>
      </c>
      <c r="S197" s="8">
        <v>0</v>
      </c>
      <c r="T197" s="8">
        <v>0</v>
      </c>
      <c r="U197" s="8">
        <v>0</v>
      </c>
      <c r="V197" s="8">
        <v>0</v>
      </c>
      <c r="W197" s="8">
        <v>0</v>
      </c>
      <c r="X197" s="8">
        <v>0</v>
      </c>
      <c r="Y197" s="8">
        <v>0</v>
      </c>
      <c r="Z197" s="8">
        <v>0</v>
      </c>
      <c r="AA197" s="8">
        <v>0</v>
      </c>
      <c r="AB197" s="8">
        <v>1</v>
      </c>
      <c r="AC197" s="8">
        <f>-$H$159</f>
        <v>-21.6</v>
      </c>
      <c r="AD197" s="8">
        <v>-2</v>
      </c>
      <c r="AE197" s="8">
        <f>$H$156</f>
        <v>44.167800449748952</v>
      </c>
      <c r="AF197" s="8">
        <v>1</v>
      </c>
      <c r="AG197" s="8">
        <f>-$H$159</f>
        <v>-21.6</v>
      </c>
      <c r="AH197" s="8">
        <v>0</v>
      </c>
      <c r="AI197" s="8">
        <v>0</v>
      </c>
      <c r="AJ197" s="8">
        <v>0</v>
      </c>
      <c r="AK197" s="8">
        <v>0</v>
      </c>
      <c r="AL197" s="8">
        <v>0</v>
      </c>
      <c r="AM197" s="8">
        <v>0</v>
      </c>
      <c r="AN197" s="8">
        <v>0</v>
      </c>
      <c r="AO197" s="8">
        <v>0</v>
      </c>
      <c r="AP197" s="8">
        <v>0</v>
      </c>
      <c r="AQ197" s="8">
        <v>0</v>
      </c>
      <c r="AR197" s="8">
        <v>0</v>
      </c>
      <c r="AS197" s="8">
        <v>0</v>
      </c>
      <c r="AT197" s="8">
        <v>0</v>
      </c>
      <c r="AU197" s="8">
        <v>0</v>
      </c>
      <c r="AV197" s="8">
        <v>0</v>
      </c>
      <c r="AW197" s="8">
        <v>0</v>
      </c>
      <c r="AX197" s="8">
        <v>0</v>
      </c>
      <c r="AY197" s="8">
        <v>0</v>
      </c>
      <c r="AZ197" s="8">
        <v>0</v>
      </c>
      <c r="BA197" s="8">
        <v>0</v>
      </c>
      <c r="BB197" s="8">
        <v>0</v>
      </c>
      <c r="BC197" s="8">
        <v>0</v>
      </c>
    </row>
    <row r="198" spans="1:55" x14ac:dyDescent="0.25">
      <c r="A198" s="3" t="s">
        <v>48</v>
      </c>
      <c r="B198" s="8">
        <v>0</v>
      </c>
      <c r="C198" s="8">
        <v>0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  <c r="N198" s="8">
        <v>0</v>
      </c>
      <c r="O198" s="8">
        <v>0</v>
      </c>
      <c r="P198" s="8">
        <v>0</v>
      </c>
      <c r="Q198" s="8">
        <v>0</v>
      </c>
      <c r="R198" s="8">
        <v>0</v>
      </c>
      <c r="S198" s="8">
        <v>0</v>
      </c>
      <c r="T198" s="8">
        <v>0</v>
      </c>
      <c r="U198" s="8">
        <v>0</v>
      </c>
      <c r="V198" s="8">
        <v>0</v>
      </c>
      <c r="W198" s="8">
        <v>0</v>
      </c>
      <c r="X198" s="8">
        <v>0</v>
      </c>
      <c r="Y198" s="8">
        <v>0</v>
      </c>
      <c r="Z198" s="8">
        <v>0</v>
      </c>
      <c r="AA198" s="8">
        <v>0</v>
      </c>
      <c r="AB198" s="8">
        <v>0</v>
      </c>
      <c r="AC198" s="8">
        <v>0</v>
      </c>
      <c r="AD198" s="8">
        <f>$E$160</f>
        <v>-1.0280837917801414E-2</v>
      </c>
      <c r="AE198" s="8">
        <v>1</v>
      </c>
      <c r="AF198" s="8">
        <f>-$H$153</f>
        <v>2.0585602203118687E-2</v>
      </c>
      <c r="AG198" s="8">
        <f>$H$150</f>
        <v>-1.9985092800809696</v>
      </c>
      <c r="AH198" s="8">
        <f>$E$160</f>
        <v>-1.0280837917801414E-2</v>
      </c>
      <c r="AI198" s="8">
        <v>1</v>
      </c>
      <c r="AJ198" s="8">
        <v>0</v>
      </c>
      <c r="AK198" s="8">
        <v>0</v>
      </c>
      <c r="AL198" s="8">
        <v>0</v>
      </c>
      <c r="AM198" s="8">
        <v>0</v>
      </c>
      <c r="AN198" s="8">
        <v>0</v>
      </c>
      <c r="AO198" s="8">
        <v>0</v>
      </c>
      <c r="AP198" s="8">
        <v>0</v>
      </c>
      <c r="AQ198" s="8">
        <v>0</v>
      </c>
      <c r="AR198" s="8">
        <v>0</v>
      </c>
      <c r="AS198" s="8">
        <v>0</v>
      </c>
      <c r="AT198" s="8">
        <v>0</v>
      </c>
      <c r="AU198" s="8">
        <v>0</v>
      </c>
      <c r="AV198" s="8">
        <v>0</v>
      </c>
      <c r="AW198" s="8">
        <v>0</v>
      </c>
      <c r="AX198" s="8">
        <v>0</v>
      </c>
      <c r="AY198" s="8">
        <v>0</v>
      </c>
      <c r="AZ198" s="8">
        <v>0</v>
      </c>
      <c r="BA198" s="8">
        <v>0</v>
      </c>
      <c r="BB198" s="8">
        <v>0</v>
      </c>
      <c r="BC198" s="8">
        <v>0</v>
      </c>
    </row>
    <row r="199" spans="1:55" x14ac:dyDescent="0.25">
      <c r="A199" s="3" t="s">
        <v>49</v>
      </c>
      <c r="B199" s="8">
        <v>0</v>
      </c>
      <c r="C199" s="8">
        <v>0</v>
      </c>
      <c r="D199" s="8">
        <v>0</v>
      </c>
      <c r="E199" s="8">
        <v>0</v>
      </c>
      <c r="F199" s="8">
        <v>0</v>
      </c>
      <c r="G199" s="8">
        <v>0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  <c r="O199" s="8">
        <v>0</v>
      </c>
      <c r="P199" s="8">
        <v>0</v>
      </c>
      <c r="Q199" s="8">
        <v>0</v>
      </c>
      <c r="R199" s="8">
        <v>0</v>
      </c>
      <c r="S199" s="8">
        <v>0</v>
      </c>
      <c r="T199" s="8">
        <v>0</v>
      </c>
      <c r="U199" s="8">
        <v>0</v>
      </c>
      <c r="V199" s="8">
        <v>0</v>
      </c>
      <c r="W199" s="8">
        <v>0</v>
      </c>
      <c r="X199" s="8">
        <v>0</v>
      </c>
      <c r="Y199" s="8">
        <v>0</v>
      </c>
      <c r="Z199" s="8">
        <v>0</v>
      </c>
      <c r="AA199" s="8">
        <v>0</v>
      </c>
      <c r="AB199" s="8">
        <v>0</v>
      </c>
      <c r="AC199" s="8">
        <v>0</v>
      </c>
      <c r="AD199" s="8">
        <v>1</v>
      </c>
      <c r="AE199" s="8">
        <f>-$H$159</f>
        <v>-21.6</v>
      </c>
      <c r="AF199" s="8">
        <v>-2</v>
      </c>
      <c r="AG199" s="8">
        <f>$H$156</f>
        <v>44.167800449748952</v>
      </c>
      <c r="AH199" s="8">
        <v>1</v>
      </c>
      <c r="AI199" s="8">
        <f>-$H$159</f>
        <v>-21.6</v>
      </c>
      <c r="AJ199" s="8">
        <v>0</v>
      </c>
      <c r="AK199" s="8">
        <v>0</v>
      </c>
      <c r="AL199" s="8">
        <v>0</v>
      </c>
      <c r="AM199" s="8">
        <v>0</v>
      </c>
      <c r="AN199" s="8">
        <v>0</v>
      </c>
      <c r="AO199" s="8">
        <v>0</v>
      </c>
      <c r="AP199" s="8">
        <v>0</v>
      </c>
      <c r="AQ199" s="8">
        <v>0</v>
      </c>
      <c r="AR199" s="8">
        <v>0</v>
      </c>
      <c r="AS199" s="8">
        <v>0</v>
      </c>
      <c r="AT199" s="8">
        <v>0</v>
      </c>
      <c r="AU199" s="8">
        <v>0</v>
      </c>
      <c r="AV199" s="8">
        <v>0</v>
      </c>
      <c r="AW199" s="8">
        <v>0</v>
      </c>
      <c r="AX199" s="8">
        <v>0</v>
      </c>
      <c r="AY199" s="8">
        <v>0</v>
      </c>
      <c r="AZ199" s="8">
        <v>0</v>
      </c>
      <c r="BA199" s="8">
        <v>0</v>
      </c>
      <c r="BB199" s="8">
        <v>0</v>
      </c>
      <c r="BC199" s="8">
        <v>0</v>
      </c>
    </row>
    <row r="200" spans="1:55" x14ac:dyDescent="0.25">
      <c r="A200" s="3" t="s">
        <v>50</v>
      </c>
      <c r="B200" s="8">
        <v>0</v>
      </c>
      <c r="C200" s="8">
        <v>0</v>
      </c>
      <c r="D200" s="8">
        <v>0</v>
      </c>
      <c r="E200" s="8">
        <v>0</v>
      </c>
      <c r="F200" s="8">
        <v>0</v>
      </c>
      <c r="G200" s="8">
        <v>0</v>
      </c>
      <c r="H200" s="8">
        <v>0</v>
      </c>
      <c r="I200" s="8">
        <v>0</v>
      </c>
      <c r="J200" s="8">
        <v>0</v>
      </c>
      <c r="K200" s="8">
        <v>0</v>
      </c>
      <c r="L200" s="8">
        <v>0</v>
      </c>
      <c r="M200" s="8">
        <v>0</v>
      </c>
      <c r="N200" s="8">
        <v>0</v>
      </c>
      <c r="O200" s="8">
        <v>0</v>
      </c>
      <c r="P200" s="8">
        <v>0</v>
      </c>
      <c r="Q200" s="8">
        <v>0</v>
      </c>
      <c r="R200" s="8">
        <v>0</v>
      </c>
      <c r="S200" s="8">
        <v>0</v>
      </c>
      <c r="T200" s="8">
        <v>0</v>
      </c>
      <c r="U200" s="8">
        <v>0</v>
      </c>
      <c r="V200" s="8">
        <v>0</v>
      </c>
      <c r="W200" s="8">
        <v>0</v>
      </c>
      <c r="X200" s="8">
        <v>0</v>
      </c>
      <c r="Y200" s="8">
        <v>0</v>
      </c>
      <c r="Z200" s="8">
        <v>0</v>
      </c>
      <c r="AA200" s="8">
        <v>0</v>
      </c>
      <c r="AB200" s="8">
        <v>0</v>
      </c>
      <c r="AC200" s="8">
        <v>0</v>
      </c>
      <c r="AD200" s="8">
        <v>0</v>
      </c>
      <c r="AE200" s="8">
        <v>0</v>
      </c>
      <c r="AF200" s="8">
        <f>$E$160</f>
        <v>-1.0280837917801414E-2</v>
      </c>
      <c r="AG200" s="8">
        <v>1</v>
      </c>
      <c r="AH200" s="8">
        <f>-$H$153</f>
        <v>2.0585602203118687E-2</v>
      </c>
      <c r="AI200" s="8">
        <f>$H$150</f>
        <v>-1.9985092800809696</v>
      </c>
      <c r="AJ200" s="8">
        <f>$E$160</f>
        <v>-1.0280837917801414E-2</v>
      </c>
      <c r="AK200" s="8">
        <v>1</v>
      </c>
      <c r="AL200" s="8">
        <v>0</v>
      </c>
      <c r="AM200" s="8">
        <v>0</v>
      </c>
      <c r="AN200" s="8">
        <v>0</v>
      </c>
      <c r="AO200" s="8">
        <v>0</v>
      </c>
      <c r="AP200" s="8">
        <v>0</v>
      </c>
      <c r="AQ200" s="8">
        <v>0</v>
      </c>
      <c r="AR200" s="8">
        <v>0</v>
      </c>
      <c r="AS200" s="8">
        <v>0</v>
      </c>
      <c r="AT200" s="8">
        <v>0</v>
      </c>
      <c r="AU200" s="8">
        <v>0</v>
      </c>
      <c r="AV200" s="8">
        <v>0</v>
      </c>
      <c r="AW200" s="8">
        <v>0</v>
      </c>
      <c r="AX200" s="8">
        <v>0</v>
      </c>
      <c r="AY200" s="8">
        <v>0</v>
      </c>
      <c r="AZ200" s="8">
        <v>0</v>
      </c>
      <c r="BA200" s="8">
        <v>0</v>
      </c>
      <c r="BB200" s="8">
        <v>0</v>
      </c>
      <c r="BC200" s="8">
        <v>0</v>
      </c>
    </row>
    <row r="201" spans="1:55" x14ac:dyDescent="0.25">
      <c r="A201" s="3" t="s">
        <v>51</v>
      </c>
      <c r="B201" s="8">
        <v>0</v>
      </c>
      <c r="C201" s="8">
        <v>0</v>
      </c>
      <c r="D201" s="8">
        <v>0</v>
      </c>
      <c r="E201" s="8">
        <v>0</v>
      </c>
      <c r="F201" s="8">
        <v>0</v>
      </c>
      <c r="G201" s="8">
        <v>0</v>
      </c>
      <c r="H201" s="8">
        <v>0</v>
      </c>
      <c r="I201" s="8">
        <v>0</v>
      </c>
      <c r="J201" s="8">
        <v>0</v>
      </c>
      <c r="K201" s="8">
        <v>0</v>
      </c>
      <c r="L201" s="8">
        <v>0</v>
      </c>
      <c r="M201" s="8">
        <v>0</v>
      </c>
      <c r="N201" s="8">
        <v>0</v>
      </c>
      <c r="O201" s="8">
        <v>0</v>
      </c>
      <c r="P201" s="8">
        <v>0</v>
      </c>
      <c r="Q201" s="8">
        <v>0</v>
      </c>
      <c r="R201" s="8">
        <v>0</v>
      </c>
      <c r="S201" s="8">
        <v>0</v>
      </c>
      <c r="T201" s="8">
        <v>0</v>
      </c>
      <c r="U201" s="8">
        <v>0</v>
      </c>
      <c r="V201" s="8">
        <v>0</v>
      </c>
      <c r="W201" s="8">
        <v>0</v>
      </c>
      <c r="X201" s="8">
        <v>0</v>
      </c>
      <c r="Y201" s="8">
        <v>0</v>
      </c>
      <c r="Z201" s="8">
        <v>0</v>
      </c>
      <c r="AA201" s="8">
        <v>0</v>
      </c>
      <c r="AB201" s="8">
        <v>0</v>
      </c>
      <c r="AC201" s="8">
        <v>0</v>
      </c>
      <c r="AD201" s="8">
        <v>0</v>
      </c>
      <c r="AE201" s="8">
        <v>0</v>
      </c>
      <c r="AF201" s="8">
        <v>1</v>
      </c>
      <c r="AG201" s="8">
        <f>-$H$159</f>
        <v>-21.6</v>
      </c>
      <c r="AH201" s="8">
        <v>-2</v>
      </c>
      <c r="AI201" s="8">
        <f>$H$156</f>
        <v>44.167800449748952</v>
      </c>
      <c r="AJ201" s="8">
        <v>1</v>
      </c>
      <c r="AK201" s="8">
        <f>-$H$159</f>
        <v>-21.6</v>
      </c>
      <c r="AL201" s="8">
        <v>0</v>
      </c>
      <c r="AM201" s="8">
        <v>0</v>
      </c>
      <c r="AN201" s="8">
        <v>0</v>
      </c>
      <c r="AO201" s="8">
        <v>0</v>
      </c>
      <c r="AP201" s="8">
        <v>0</v>
      </c>
      <c r="AQ201" s="8">
        <v>0</v>
      </c>
      <c r="AR201" s="8">
        <v>0</v>
      </c>
      <c r="AS201" s="8">
        <v>0</v>
      </c>
      <c r="AT201" s="8">
        <v>0</v>
      </c>
      <c r="AU201" s="8">
        <v>0</v>
      </c>
      <c r="AV201" s="8">
        <v>0</v>
      </c>
      <c r="AW201" s="8">
        <v>0</v>
      </c>
      <c r="AX201" s="8">
        <v>0</v>
      </c>
      <c r="AY201" s="8">
        <v>0</v>
      </c>
      <c r="AZ201" s="8">
        <v>0</v>
      </c>
      <c r="BA201" s="8">
        <v>0</v>
      </c>
      <c r="BB201" s="8">
        <v>0</v>
      </c>
      <c r="BC201" s="8">
        <v>0</v>
      </c>
    </row>
    <row r="202" spans="1:55" x14ac:dyDescent="0.25">
      <c r="A202" s="3" t="s">
        <v>52</v>
      </c>
      <c r="B202" s="8">
        <v>0</v>
      </c>
      <c r="C202" s="8">
        <v>0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0</v>
      </c>
      <c r="N202" s="8">
        <v>0</v>
      </c>
      <c r="O202" s="8">
        <v>0</v>
      </c>
      <c r="P202" s="8">
        <v>0</v>
      </c>
      <c r="Q202" s="8">
        <v>0</v>
      </c>
      <c r="R202" s="8">
        <v>0</v>
      </c>
      <c r="S202" s="8">
        <v>0</v>
      </c>
      <c r="T202" s="8">
        <v>0</v>
      </c>
      <c r="U202" s="8">
        <v>0</v>
      </c>
      <c r="V202" s="8">
        <v>0</v>
      </c>
      <c r="W202" s="8">
        <v>0</v>
      </c>
      <c r="X202" s="8">
        <v>0</v>
      </c>
      <c r="Y202" s="8">
        <v>0</v>
      </c>
      <c r="Z202" s="8">
        <v>0</v>
      </c>
      <c r="AA202" s="8">
        <v>0</v>
      </c>
      <c r="AB202" s="8">
        <v>0</v>
      </c>
      <c r="AC202" s="8">
        <v>0</v>
      </c>
      <c r="AD202" s="8">
        <v>0</v>
      </c>
      <c r="AE202" s="8">
        <v>0</v>
      </c>
      <c r="AF202" s="8">
        <v>0</v>
      </c>
      <c r="AG202" s="8">
        <v>0</v>
      </c>
      <c r="AH202" s="8">
        <f>$E$160</f>
        <v>-1.0280837917801414E-2</v>
      </c>
      <c r="AI202" s="8">
        <v>1</v>
      </c>
      <c r="AJ202" s="8">
        <f>-$H$153</f>
        <v>2.0585602203118687E-2</v>
      </c>
      <c r="AK202" s="8">
        <f>$H$150</f>
        <v>-1.9985092800809696</v>
      </c>
      <c r="AL202" s="8">
        <f>$E$160</f>
        <v>-1.0280837917801414E-2</v>
      </c>
      <c r="AM202" s="8">
        <v>1</v>
      </c>
      <c r="AN202" s="8">
        <v>0</v>
      </c>
      <c r="AO202" s="8">
        <v>0</v>
      </c>
      <c r="AP202" s="8">
        <v>0</v>
      </c>
      <c r="AQ202" s="8">
        <v>0</v>
      </c>
      <c r="AR202" s="8">
        <v>0</v>
      </c>
      <c r="AS202" s="8">
        <v>0</v>
      </c>
      <c r="AT202" s="8">
        <v>0</v>
      </c>
      <c r="AU202" s="8">
        <v>0</v>
      </c>
      <c r="AV202" s="8">
        <v>0</v>
      </c>
      <c r="AW202" s="8">
        <v>0</v>
      </c>
      <c r="AX202" s="8">
        <v>0</v>
      </c>
      <c r="AY202" s="8">
        <v>0</v>
      </c>
      <c r="AZ202" s="8">
        <v>0</v>
      </c>
      <c r="BA202" s="8">
        <v>0</v>
      </c>
      <c r="BB202" s="8">
        <v>0</v>
      </c>
      <c r="BC202" s="8">
        <v>0</v>
      </c>
    </row>
    <row r="203" spans="1:55" x14ac:dyDescent="0.25">
      <c r="A203" s="3" t="s">
        <v>53</v>
      </c>
      <c r="B203" s="8">
        <v>0</v>
      </c>
      <c r="C203" s="8">
        <v>0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8">
        <v>0</v>
      </c>
      <c r="W203" s="8">
        <v>0</v>
      </c>
      <c r="X203" s="8">
        <v>0</v>
      </c>
      <c r="Y203" s="8">
        <v>0</v>
      </c>
      <c r="Z203" s="8">
        <v>0</v>
      </c>
      <c r="AA203" s="8">
        <v>0</v>
      </c>
      <c r="AB203" s="8">
        <v>0</v>
      </c>
      <c r="AC203" s="8">
        <v>0</v>
      </c>
      <c r="AD203" s="8">
        <v>0</v>
      </c>
      <c r="AE203" s="8">
        <v>0</v>
      </c>
      <c r="AF203" s="8">
        <v>0</v>
      </c>
      <c r="AG203" s="8">
        <v>0</v>
      </c>
      <c r="AH203" s="8">
        <v>1</v>
      </c>
      <c r="AI203" s="8">
        <f>-$H$159</f>
        <v>-21.6</v>
      </c>
      <c r="AJ203" s="8">
        <v>-2</v>
      </c>
      <c r="AK203" s="8">
        <f>$H$156</f>
        <v>44.167800449748952</v>
      </c>
      <c r="AL203" s="8">
        <v>1</v>
      </c>
      <c r="AM203" s="8">
        <f>-$H$159</f>
        <v>-21.6</v>
      </c>
      <c r="AN203" s="8">
        <v>0</v>
      </c>
      <c r="AO203" s="8">
        <v>0</v>
      </c>
      <c r="AP203" s="8">
        <v>0</v>
      </c>
      <c r="AQ203" s="8">
        <v>0</v>
      </c>
      <c r="AR203" s="8">
        <v>0</v>
      </c>
      <c r="AS203" s="8">
        <v>0</v>
      </c>
      <c r="AT203" s="8">
        <v>0</v>
      </c>
      <c r="AU203" s="8">
        <v>0</v>
      </c>
      <c r="AV203" s="8">
        <v>0</v>
      </c>
      <c r="AW203" s="8">
        <v>0</v>
      </c>
      <c r="AX203" s="8">
        <v>0</v>
      </c>
      <c r="AY203" s="8">
        <v>0</v>
      </c>
      <c r="AZ203" s="8">
        <v>0</v>
      </c>
      <c r="BA203" s="8">
        <v>0</v>
      </c>
      <c r="BB203" s="8">
        <v>0</v>
      </c>
      <c r="BC203" s="8">
        <v>0</v>
      </c>
    </row>
    <row r="204" spans="1:55" x14ac:dyDescent="0.25">
      <c r="A204" s="3" t="s">
        <v>60</v>
      </c>
      <c r="B204" s="8">
        <v>0</v>
      </c>
      <c r="C204" s="8">
        <v>0</v>
      </c>
      <c r="D204" s="8">
        <v>0</v>
      </c>
      <c r="E204" s="8">
        <v>0</v>
      </c>
      <c r="F204" s="8">
        <v>0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O204" s="8">
        <v>0</v>
      </c>
      <c r="P204" s="8">
        <v>0</v>
      </c>
      <c r="Q204" s="8">
        <v>0</v>
      </c>
      <c r="R204" s="8">
        <v>0</v>
      </c>
      <c r="S204" s="8">
        <v>0</v>
      </c>
      <c r="T204" s="8">
        <v>0</v>
      </c>
      <c r="U204" s="8">
        <v>0</v>
      </c>
      <c r="V204" s="8">
        <v>0</v>
      </c>
      <c r="W204" s="8">
        <v>0</v>
      </c>
      <c r="X204" s="8">
        <v>0</v>
      </c>
      <c r="Y204" s="8">
        <v>0</v>
      </c>
      <c r="Z204" s="8">
        <v>0</v>
      </c>
      <c r="AA204" s="8">
        <v>0</v>
      </c>
      <c r="AB204" s="8">
        <v>0</v>
      </c>
      <c r="AC204" s="8">
        <v>0</v>
      </c>
      <c r="AD204" s="8">
        <v>0</v>
      </c>
      <c r="AE204" s="8">
        <v>0</v>
      </c>
      <c r="AF204" s="8">
        <v>0</v>
      </c>
      <c r="AG204" s="8">
        <v>0</v>
      </c>
      <c r="AH204" s="8">
        <v>0</v>
      </c>
      <c r="AI204" s="8">
        <v>0</v>
      </c>
      <c r="AJ204" s="8">
        <f>$E$160</f>
        <v>-1.0280837917801414E-2</v>
      </c>
      <c r="AK204" s="8">
        <v>1</v>
      </c>
      <c r="AL204" s="8">
        <f>-$H$153</f>
        <v>2.0585602203118687E-2</v>
      </c>
      <c r="AM204" s="8">
        <f>$H$150</f>
        <v>-1.9985092800809696</v>
      </c>
      <c r="AN204" s="8">
        <f>$E$160</f>
        <v>-1.0280837917801414E-2</v>
      </c>
      <c r="AO204" s="8">
        <v>1</v>
      </c>
      <c r="AP204" s="8">
        <v>0</v>
      </c>
      <c r="AQ204" s="8">
        <v>0</v>
      </c>
      <c r="AR204" s="8">
        <v>0</v>
      </c>
      <c r="AS204" s="8">
        <v>0</v>
      </c>
      <c r="AT204" s="8">
        <v>0</v>
      </c>
      <c r="AU204" s="8">
        <v>0</v>
      </c>
      <c r="AV204" s="8">
        <v>0</v>
      </c>
      <c r="AW204" s="8">
        <v>0</v>
      </c>
      <c r="AX204" s="8">
        <v>0</v>
      </c>
      <c r="AY204" s="8">
        <v>0</v>
      </c>
      <c r="AZ204" s="8">
        <v>0</v>
      </c>
      <c r="BA204" s="8">
        <v>0</v>
      </c>
      <c r="BB204" s="8">
        <v>0</v>
      </c>
      <c r="BC204" s="8">
        <v>0</v>
      </c>
    </row>
    <row r="205" spans="1:55" x14ac:dyDescent="0.25">
      <c r="A205" s="3" t="s">
        <v>61</v>
      </c>
      <c r="B205" s="8">
        <v>0</v>
      </c>
      <c r="C205" s="8">
        <v>0</v>
      </c>
      <c r="D205" s="8">
        <v>0</v>
      </c>
      <c r="E205" s="8">
        <v>0</v>
      </c>
      <c r="F205" s="8">
        <v>0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  <c r="P205" s="8">
        <v>0</v>
      </c>
      <c r="Q205" s="8">
        <v>0</v>
      </c>
      <c r="R205" s="8">
        <v>0</v>
      </c>
      <c r="S205" s="8">
        <v>0</v>
      </c>
      <c r="T205" s="8">
        <v>0</v>
      </c>
      <c r="U205" s="8">
        <v>0</v>
      </c>
      <c r="V205" s="8">
        <v>0</v>
      </c>
      <c r="W205" s="8">
        <v>0</v>
      </c>
      <c r="X205" s="8">
        <v>0</v>
      </c>
      <c r="Y205" s="8">
        <v>0</v>
      </c>
      <c r="Z205" s="8">
        <v>0</v>
      </c>
      <c r="AA205" s="8">
        <v>0</v>
      </c>
      <c r="AB205" s="8">
        <v>0</v>
      </c>
      <c r="AC205" s="8">
        <v>0</v>
      </c>
      <c r="AD205" s="8">
        <v>0</v>
      </c>
      <c r="AE205" s="8">
        <v>0</v>
      </c>
      <c r="AF205" s="8">
        <v>0</v>
      </c>
      <c r="AG205" s="8">
        <v>0</v>
      </c>
      <c r="AH205" s="8">
        <v>0</v>
      </c>
      <c r="AI205" s="8">
        <v>0</v>
      </c>
      <c r="AJ205" s="8">
        <v>1</v>
      </c>
      <c r="AK205" s="8">
        <f>-$H$159</f>
        <v>-21.6</v>
      </c>
      <c r="AL205" s="8">
        <v>-2</v>
      </c>
      <c r="AM205" s="8">
        <f>$H$156</f>
        <v>44.167800449748952</v>
      </c>
      <c r="AN205" s="8">
        <v>1</v>
      </c>
      <c r="AO205" s="8">
        <f>-$H$159</f>
        <v>-21.6</v>
      </c>
      <c r="AP205" s="8">
        <v>0</v>
      </c>
      <c r="AQ205" s="8">
        <v>0</v>
      </c>
      <c r="AR205" s="8">
        <v>0</v>
      </c>
      <c r="AS205" s="8">
        <v>0</v>
      </c>
      <c r="AT205" s="8">
        <v>0</v>
      </c>
      <c r="AU205" s="8">
        <v>0</v>
      </c>
      <c r="AV205" s="8">
        <v>0</v>
      </c>
      <c r="AW205" s="8">
        <v>0</v>
      </c>
      <c r="AX205" s="8">
        <v>0</v>
      </c>
      <c r="AY205" s="8">
        <v>0</v>
      </c>
      <c r="AZ205" s="8">
        <v>0</v>
      </c>
      <c r="BA205" s="8">
        <v>0</v>
      </c>
      <c r="BB205" s="8">
        <v>0</v>
      </c>
      <c r="BC205" s="8">
        <v>0</v>
      </c>
    </row>
    <row r="206" spans="1:55" x14ac:dyDescent="0.25">
      <c r="A206" s="3" t="s">
        <v>62</v>
      </c>
      <c r="B206" s="8">
        <v>0</v>
      </c>
      <c r="C206" s="8">
        <v>0</v>
      </c>
      <c r="D206" s="8">
        <v>0</v>
      </c>
      <c r="E206" s="8">
        <v>0</v>
      </c>
      <c r="F206" s="8">
        <v>0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8">
        <v>0</v>
      </c>
      <c r="W206" s="8">
        <v>0</v>
      </c>
      <c r="X206" s="8">
        <v>0</v>
      </c>
      <c r="Y206" s="8">
        <v>0</v>
      </c>
      <c r="Z206" s="8">
        <v>0</v>
      </c>
      <c r="AA206" s="8">
        <v>0</v>
      </c>
      <c r="AB206" s="8">
        <v>0</v>
      </c>
      <c r="AC206" s="8">
        <v>0</v>
      </c>
      <c r="AD206" s="8">
        <v>0</v>
      </c>
      <c r="AE206" s="8">
        <v>0</v>
      </c>
      <c r="AF206" s="8">
        <v>0</v>
      </c>
      <c r="AG206" s="8">
        <v>0</v>
      </c>
      <c r="AH206" s="8">
        <v>0</v>
      </c>
      <c r="AI206" s="8">
        <v>0</v>
      </c>
      <c r="AJ206" s="8">
        <v>0</v>
      </c>
      <c r="AK206" s="8">
        <v>0</v>
      </c>
      <c r="AL206" s="8">
        <f>$E$160</f>
        <v>-1.0280837917801414E-2</v>
      </c>
      <c r="AM206" s="8">
        <v>1</v>
      </c>
      <c r="AN206" s="8">
        <f>-$H$153</f>
        <v>2.0585602203118687E-2</v>
      </c>
      <c r="AO206" s="8">
        <f>$H$150</f>
        <v>-1.9985092800809696</v>
      </c>
      <c r="AP206" s="8">
        <f>$E$160</f>
        <v>-1.0280837917801414E-2</v>
      </c>
      <c r="AQ206" s="8">
        <v>1</v>
      </c>
      <c r="AR206" s="8">
        <v>0</v>
      </c>
      <c r="AS206" s="8">
        <v>0</v>
      </c>
      <c r="AT206" s="8">
        <v>0</v>
      </c>
      <c r="AU206" s="8">
        <v>0</v>
      </c>
      <c r="AV206" s="8">
        <v>0</v>
      </c>
      <c r="AW206" s="8">
        <v>0</v>
      </c>
      <c r="AX206" s="8">
        <v>0</v>
      </c>
      <c r="AY206" s="8">
        <v>0</v>
      </c>
      <c r="AZ206" s="8">
        <v>0</v>
      </c>
      <c r="BA206" s="8">
        <v>0</v>
      </c>
      <c r="BB206" s="8">
        <v>0</v>
      </c>
      <c r="BC206" s="8">
        <v>0</v>
      </c>
    </row>
    <row r="207" spans="1:55" x14ac:dyDescent="0.25">
      <c r="A207" s="3" t="s">
        <v>63</v>
      </c>
      <c r="B207" s="8">
        <v>0</v>
      </c>
      <c r="C207" s="8">
        <v>0</v>
      </c>
      <c r="D207" s="8">
        <v>0</v>
      </c>
      <c r="E207" s="8">
        <v>0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  <c r="P207" s="8">
        <v>0</v>
      </c>
      <c r="Q207" s="8">
        <v>0</v>
      </c>
      <c r="R207" s="8">
        <v>0</v>
      </c>
      <c r="S207" s="8">
        <v>0</v>
      </c>
      <c r="T207" s="8">
        <v>0</v>
      </c>
      <c r="U207" s="8">
        <v>0</v>
      </c>
      <c r="V207" s="8">
        <v>0</v>
      </c>
      <c r="W207" s="8">
        <v>0</v>
      </c>
      <c r="X207" s="8">
        <v>0</v>
      </c>
      <c r="Y207" s="8">
        <v>0</v>
      </c>
      <c r="Z207" s="8">
        <v>0</v>
      </c>
      <c r="AA207" s="8">
        <v>0</v>
      </c>
      <c r="AB207" s="8">
        <v>0</v>
      </c>
      <c r="AC207" s="8">
        <v>0</v>
      </c>
      <c r="AD207" s="8">
        <v>0</v>
      </c>
      <c r="AE207" s="8">
        <v>0</v>
      </c>
      <c r="AF207" s="8">
        <v>0</v>
      </c>
      <c r="AG207" s="8">
        <v>0</v>
      </c>
      <c r="AH207" s="8">
        <v>0</v>
      </c>
      <c r="AI207" s="8">
        <v>0</v>
      </c>
      <c r="AJ207" s="8">
        <v>0</v>
      </c>
      <c r="AK207" s="8">
        <v>0</v>
      </c>
      <c r="AL207" s="8">
        <v>1</v>
      </c>
      <c r="AM207" s="8">
        <f>-$H$159</f>
        <v>-21.6</v>
      </c>
      <c r="AN207" s="8">
        <v>-2</v>
      </c>
      <c r="AO207" s="8">
        <f>$H$156</f>
        <v>44.167800449748952</v>
      </c>
      <c r="AP207" s="8">
        <v>1</v>
      </c>
      <c r="AQ207" s="8">
        <f>-$H$159</f>
        <v>-21.6</v>
      </c>
      <c r="AR207" s="8">
        <v>0</v>
      </c>
      <c r="AS207" s="8">
        <v>0</v>
      </c>
      <c r="AT207" s="8">
        <v>0</v>
      </c>
      <c r="AU207" s="8">
        <v>0</v>
      </c>
      <c r="AV207" s="8">
        <v>0</v>
      </c>
      <c r="AW207" s="8">
        <v>0</v>
      </c>
      <c r="AX207" s="8">
        <v>0</v>
      </c>
      <c r="AY207" s="8">
        <v>0</v>
      </c>
      <c r="AZ207" s="8">
        <v>0</v>
      </c>
      <c r="BA207" s="8">
        <v>0</v>
      </c>
      <c r="BB207" s="8">
        <v>0</v>
      </c>
      <c r="BC207" s="8">
        <v>0</v>
      </c>
    </row>
    <row r="208" spans="1:55" x14ac:dyDescent="0.25">
      <c r="A208" s="3" t="s">
        <v>64</v>
      </c>
      <c r="B208" s="8">
        <v>0</v>
      </c>
      <c r="C208" s="8">
        <v>0</v>
      </c>
      <c r="D208" s="8">
        <v>0</v>
      </c>
      <c r="E208" s="8">
        <v>0</v>
      </c>
      <c r="F208" s="8">
        <v>0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8">
        <v>0</v>
      </c>
      <c r="W208" s="8">
        <v>0</v>
      </c>
      <c r="X208" s="8">
        <v>0</v>
      </c>
      <c r="Y208" s="8">
        <v>0</v>
      </c>
      <c r="Z208" s="8">
        <v>0</v>
      </c>
      <c r="AA208" s="8">
        <v>0</v>
      </c>
      <c r="AB208" s="8">
        <v>0</v>
      </c>
      <c r="AC208" s="8">
        <v>0</v>
      </c>
      <c r="AD208" s="8">
        <v>0</v>
      </c>
      <c r="AE208" s="8">
        <v>0</v>
      </c>
      <c r="AF208" s="8">
        <v>0</v>
      </c>
      <c r="AG208" s="8">
        <v>0</v>
      </c>
      <c r="AH208" s="8">
        <v>0</v>
      </c>
      <c r="AI208" s="8">
        <v>0</v>
      </c>
      <c r="AJ208" s="8">
        <v>0</v>
      </c>
      <c r="AK208" s="8">
        <v>0</v>
      </c>
      <c r="AL208" s="8">
        <v>0</v>
      </c>
      <c r="AM208" s="8">
        <v>0</v>
      </c>
      <c r="AN208" s="8">
        <f>$E$160</f>
        <v>-1.0280837917801414E-2</v>
      </c>
      <c r="AO208" s="8">
        <v>1</v>
      </c>
      <c r="AP208" s="8">
        <f>-$H$153</f>
        <v>2.0585602203118687E-2</v>
      </c>
      <c r="AQ208" s="8">
        <f>$H$150</f>
        <v>-1.9985092800809696</v>
      </c>
      <c r="AR208" s="8">
        <f>$E$160</f>
        <v>-1.0280837917801414E-2</v>
      </c>
      <c r="AS208" s="8">
        <v>1</v>
      </c>
      <c r="AT208" s="8">
        <v>0</v>
      </c>
      <c r="AU208" s="8">
        <v>0</v>
      </c>
      <c r="AV208" s="8">
        <v>0</v>
      </c>
      <c r="AW208" s="8">
        <v>0</v>
      </c>
      <c r="AX208" s="8">
        <v>0</v>
      </c>
      <c r="AY208" s="8">
        <v>0</v>
      </c>
      <c r="AZ208" s="8">
        <v>0</v>
      </c>
      <c r="BA208" s="8">
        <v>0</v>
      </c>
      <c r="BB208" s="8">
        <v>0</v>
      </c>
      <c r="BC208" s="8">
        <v>0</v>
      </c>
    </row>
    <row r="209" spans="1:55" x14ac:dyDescent="0.25">
      <c r="A209" s="3" t="s">
        <v>65</v>
      </c>
      <c r="B209" s="8">
        <v>0</v>
      </c>
      <c r="C209" s="8">
        <v>0</v>
      </c>
      <c r="D209" s="8">
        <v>0</v>
      </c>
      <c r="E209" s="8">
        <v>0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8">
        <v>0</v>
      </c>
      <c r="T209" s="8">
        <v>0</v>
      </c>
      <c r="U209" s="8">
        <v>0</v>
      </c>
      <c r="V209" s="8">
        <v>0</v>
      </c>
      <c r="W209" s="8">
        <v>0</v>
      </c>
      <c r="X209" s="8">
        <v>0</v>
      </c>
      <c r="Y209" s="8">
        <v>0</v>
      </c>
      <c r="Z209" s="8">
        <v>0</v>
      </c>
      <c r="AA209" s="8">
        <v>0</v>
      </c>
      <c r="AB209" s="8">
        <v>0</v>
      </c>
      <c r="AC209" s="8">
        <v>0</v>
      </c>
      <c r="AD209" s="8">
        <v>0</v>
      </c>
      <c r="AE209" s="8">
        <v>0</v>
      </c>
      <c r="AF209" s="8">
        <v>0</v>
      </c>
      <c r="AG209" s="8">
        <v>0</v>
      </c>
      <c r="AH209" s="8">
        <v>0</v>
      </c>
      <c r="AI209" s="8">
        <v>0</v>
      </c>
      <c r="AJ209" s="8">
        <v>0</v>
      </c>
      <c r="AK209" s="8">
        <v>0</v>
      </c>
      <c r="AL209" s="8">
        <v>0</v>
      </c>
      <c r="AM209" s="8">
        <v>0</v>
      </c>
      <c r="AN209" s="8">
        <v>1</v>
      </c>
      <c r="AO209" s="8">
        <f>-$H$159</f>
        <v>-21.6</v>
      </c>
      <c r="AP209" s="8">
        <v>-2</v>
      </c>
      <c r="AQ209" s="8">
        <f>$H$156</f>
        <v>44.167800449748952</v>
      </c>
      <c r="AR209" s="8">
        <v>1</v>
      </c>
      <c r="AS209" s="8">
        <f>-$H$159</f>
        <v>-21.6</v>
      </c>
      <c r="AT209" s="8">
        <v>0</v>
      </c>
      <c r="AU209" s="8">
        <v>0</v>
      </c>
      <c r="AV209" s="8">
        <v>0</v>
      </c>
      <c r="AW209" s="8">
        <v>0</v>
      </c>
      <c r="AX209" s="8">
        <v>0</v>
      </c>
      <c r="AY209" s="8">
        <v>0</v>
      </c>
      <c r="AZ209" s="8">
        <v>0</v>
      </c>
      <c r="BA209" s="8">
        <v>0</v>
      </c>
      <c r="BB209" s="8">
        <v>0</v>
      </c>
      <c r="BC209" s="8">
        <v>0</v>
      </c>
    </row>
    <row r="210" spans="1:55" x14ac:dyDescent="0.25">
      <c r="A210" s="3" t="s">
        <v>66</v>
      </c>
      <c r="B210" s="8">
        <v>0</v>
      </c>
      <c r="C210" s="8">
        <v>0</v>
      </c>
      <c r="D210" s="8">
        <v>0</v>
      </c>
      <c r="E210" s="8">
        <v>0</v>
      </c>
      <c r="F210" s="8">
        <v>0</v>
      </c>
      <c r="G210" s="8">
        <v>0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8">
        <v>0</v>
      </c>
      <c r="W210" s="8">
        <v>0</v>
      </c>
      <c r="X210" s="8">
        <v>0</v>
      </c>
      <c r="Y210" s="8">
        <v>0</v>
      </c>
      <c r="Z210" s="8">
        <v>0</v>
      </c>
      <c r="AA210" s="8">
        <v>0</v>
      </c>
      <c r="AB210" s="8">
        <v>0</v>
      </c>
      <c r="AC210" s="8">
        <v>0</v>
      </c>
      <c r="AD210" s="8">
        <v>0</v>
      </c>
      <c r="AE210" s="8">
        <v>0</v>
      </c>
      <c r="AF210" s="8">
        <v>0</v>
      </c>
      <c r="AG210" s="8">
        <v>0</v>
      </c>
      <c r="AH210" s="8">
        <v>0</v>
      </c>
      <c r="AI210" s="8">
        <v>0</v>
      </c>
      <c r="AJ210" s="8">
        <v>0</v>
      </c>
      <c r="AK210" s="8">
        <v>0</v>
      </c>
      <c r="AL210" s="8">
        <v>0</v>
      </c>
      <c r="AM210" s="8">
        <v>0</v>
      </c>
      <c r="AN210" s="8">
        <v>0</v>
      </c>
      <c r="AO210" s="8">
        <v>0</v>
      </c>
      <c r="AP210" s="8">
        <f>$E$160</f>
        <v>-1.0280837917801414E-2</v>
      </c>
      <c r="AQ210" s="8">
        <v>1</v>
      </c>
      <c r="AR210" s="8">
        <f>-$H$153</f>
        <v>2.0585602203118687E-2</v>
      </c>
      <c r="AS210" s="8">
        <f>$H$150</f>
        <v>-1.9985092800809696</v>
      </c>
      <c r="AT210" s="8">
        <f>$E$160</f>
        <v>-1.0280837917801414E-2</v>
      </c>
      <c r="AU210" s="8">
        <v>1</v>
      </c>
      <c r="AV210" s="8">
        <v>0</v>
      </c>
      <c r="AW210" s="8">
        <v>0</v>
      </c>
      <c r="AX210" s="8">
        <v>0</v>
      </c>
      <c r="AY210" s="8">
        <v>0</v>
      </c>
      <c r="AZ210" s="8">
        <v>0</v>
      </c>
      <c r="BA210" s="8">
        <v>0</v>
      </c>
      <c r="BB210" s="8">
        <v>0</v>
      </c>
      <c r="BC210" s="8">
        <v>0</v>
      </c>
    </row>
    <row r="211" spans="1:55" x14ac:dyDescent="0.25">
      <c r="A211" s="3" t="s">
        <v>67</v>
      </c>
      <c r="B211" s="8">
        <v>0</v>
      </c>
      <c r="C211" s="8">
        <v>0</v>
      </c>
      <c r="D211" s="8">
        <v>0</v>
      </c>
      <c r="E211" s="8">
        <v>0</v>
      </c>
      <c r="F211" s="8"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>
        <v>0</v>
      </c>
      <c r="V211" s="8">
        <v>0</v>
      </c>
      <c r="W211" s="8">
        <v>0</v>
      </c>
      <c r="X211" s="8">
        <v>0</v>
      </c>
      <c r="Y211" s="8">
        <v>0</v>
      </c>
      <c r="Z211" s="8">
        <v>0</v>
      </c>
      <c r="AA211" s="8">
        <v>0</v>
      </c>
      <c r="AB211" s="8">
        <v>0</v>
      </c>
      <c r="AC211" s="8">
        <v>0</v>
      </c>
      <c r="AD211" s="8">
        <v>0</v>
      </c>
      <c r="AE211" s="8">
        <v>0</v>
      </c>
      <c r="AF211" s="8">
        <v>0</v>
      </c>
      <c r="AG211" s="8">
        <v>0</v>
      </c>
      <c r="AH211" s="8">
        <v>0</v>
      </c>
      <c r="AI211" s="8">
        <v>0</v>
      </c>
      <c r="AJ211" s="8">
        <v>0</v>
      </c>
      <c r="AK211" s="8">
        <v>0</v>
      </c>
      <c r="AL211" s="8">
        <v>0</v>
      </c>
      <c r="AM211" s="8">
        <v>0</v>
      </c>
      <c r="AN211" s="8">
        <v>0</v>
      </c>
      <c r="AO211" s="8">
        <v>0</v>
      </c>
      <c r="AP211" s="8">
        <v>1</v>
      </c>
      <c r="AQ211" s="8">
        <f>-$H$159</f>
        <v>-21.6</v>
      </c>
      <c r="AR211" s="8">
        <v>-2</v>
      </c>
      <c r="AS211" s="8">
        <f>$H$156</f>
        <v>44.167800449748952</v>
      </c>
      <c r="AT211" s="8">
        <v>1</v>
      </c>
      <c r="AU211" s="8">
        <f>-$H$159</f>
        <v>-21.6</v>
      </c>
      <c r="AV211" s="8">
        <v>0</v>
      </c>
      <c r="AW211" s="8">
        <v>0</v>
      </c>
      <c r="AX211" s="8">
        <v>0</v>
      </c>
      <c r="AY211" s="8">
        <v>0</v>
      </c>
      <c r="AZ211" s="8">
        <v>0</v>
      </c>
      <c r="BA211" s="8">
        <v>0</v>
      </c>
      <c r="BB211" s="8">
        <v>0</v>
      </c>
      <c r="BC211" s="8">
        <v>0</v>
      </c>
    </row>
    <row r="212" spans="1:55" x14ac:dyDescent="0.25">
      <c r="A212" s="3" t="s">
        <v>68</v>
      </c>
      <c r="B212" s="8">
        <v>0</v>
      </c>
      <c r="C212" s="8">
        <v>0</v>
      </c>
      <c r="D212" s="8">
        <v>0</v>
      </c>
      <c r="E212" s="8">
        <v>0</v>
      </c>
      <c r="F212" s="8">
        <v>0</v>
      </c>
      <c r="G212" s="8">
        <v>0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8">
        <v>0</v>
      </c>
      <c r="V212" s="8">
        <v>0</v>
      </c>
      <c r="W212" s="8">
        <v>0</v>
      </c>
      <c r="X212" s="8">
        <v>0</v>
      </c>
      <c r="Y212" s="8">
        <v>0</v>
      </c>
      <c r="Z212" s="8">
        <v>0</v>
      </c>
      <c r="AA212" s="8">
        <v>0</v>
      </c>
      <c r="AB212" s="8">
        <v>0</v>
      </c>
      <c r="AC212" s="8">
        <v>0</v>
      </c>
      <c r="AD212" s="8">
        <v>0</v>
      </c>
      <c r="AE212" s="8">
        <v>0</v>
      </c>
      <c r="AF212" s="8">
        <v>0</v>
      </c>
      <c r="AG212" s="8">
        <v>0</v>
      </c>
      <c r="AH212" s="8">
        <v>0</v>
      </c>
      <c r="AI212" s="8">
        <v>0</v>
      </c>
      <c r="AJ212" s="8">
        <v>0</v>
      </c>
      <c r="AK212" s="8">
        <v>0</v>
      </c>
      <c r="AL212" s="8">
        <v>0</v>
      </c>
      <c r="AM212" s="8">
        <v>0</v>
      </c>
      <c r="AN212" s="8">
        <v>0</v>
      </c>
      <c r="AO212" s="8">
        <v>0</v>
      </c>
      <c r="AP212" s="8">
        <v>0</v>
      </c>
      <c r="AQ212" s="8">
        <v>0</v>
      </c>
      <c r="AR212" s="8">
        <f>$E$160</f>
        <v>-1.0280837917801414E-2</v>
      </c>
      <c r="AS212" s="8">
        <v>1</v>
      </c>
      <c r="AT212" s="8">
        <f>-$H$153</f>
        <v>2.0585602203118687E-2</v>
      </c>
      <c r="AU212" s="8">
        <f>$H$150</f>
        <v>-1.9985092800809696</v>
      </c>
      <c r="AV212" s="8">
        <f>$E$160</f>
        <v>-1.0280837917801414E-2</v>
      </c>
      <c r="AW212" s="8">
        <v>1</v>
      </c>
      <c r="AX212" s="8">
        <v>0</v>
      </c>
      <c r="AY212" s="8">
        <v>0</v>
      </c>
      <c r="AZ212" s="8">
        <v>0</v>
      </c>
      <c r="BA212" s="8">
        <v>0</v>
      </c>
      <c r="BB212" s="8">
        <v>0</v>
      </c>
      <c r="BC212" s="8">
        <v>0</v>
      </c>
    </row>
    <row r="213" spans="1:55" x14ac:dyDescent="0.25">
      <c r="A213" s="3" t="s">
        <v>69</v>
      </c>
      <c r="B213" s="8">
        <v>0</v>
      </c>
      <c r="C213" s="8">
        <v>0</v>
      </c>
      <c r="D213" s="8">
        <v>0</v>
      </c>
      <c r="E213" s="8">
        <v>0</v>
      </c>
      <c r="F213" s="8">
        <v>0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8">
        <v>0</v>
      </c>
      <c r="Q213" s="8">
        <v>0</v>
      </c>
      <c r="R213" s="8">
        <v>0</v>
      </c>
      <c r="S213" s="8">
        <v>0</v>
      </c>
      <c r="T213" s="8">
        <v>0</v>
      </c>
      <c r="U213" s="8">
        <v>0</v>
      </c>
      <c r="V213" s="8">
        <v>0</v>
      </c>
      <c r="W213" s="8">
        <v>0</v>
      </c>
      <c r="X213" s="8">
        <v>0</v>
      </c>
      <c r="Y213" s="8">
        <v>0</v>
      </c>
      <c r="Z213" s="8">
        <v>0</v>
      </c>
      <c r="AA213" s="8">
        <v>0</v>
      </c>
      <c r="AB213" s="8">
        <v>0</v>
      </c>
      <c r="AC213" s="8">
        <v>0</v>
      </c>
      <c r="AD213" s="8">
        <v>0</v>
      </c>
      <c r="AE213" s="8">
        <v>0</v>
      </c>
      <c r="AF213" s="8">
        <v>0</v>
      </c>
      <c r="AG213" s="8">
        <v>0</v>
      </c>
      <c r="AH213" s="8">
        <v>0</v>
      </c>
      <c r="AI213" s="8">
        <v>0</v>
      </c>
      <c r="AJ213" s="8">
        <v>0</v>
      </c>
      <c r="AK213" s="8">
        <v>0</v>
      </c>
      <c r="AL213" s="8">
        <v>0</v>
      </c>
      <c r="AM213" s="8">
        <v>0</v>
      </c>
      <c r="AN213" s="8">
        <v>0</v>
      </c>
      <c r="AO213" s="8">
        <v>0</v>
      </c>
      <c r="AP213" s="8">
        <v>0</v>
      </c>
      <c r="AQ213" s="8">
        <v>0</v>
      </c>
      <c r="AR213" s="8">
        <v>1</v>
      </c>
      <c r="AS213" s="8">
        <f>-$H$159</f>
        <v>-21.6</v>
      </c>
      <c r="AT213" s="8">
        <v>-2</v>
      </c>
      <c r="AU213" s="8">
        <f>$H$156</f>
        <v>44.167800449748952</v>
      </c>
      <c r="AV213" s="8">
        <v>1</v>
      </c>
      <c r="AW213" s="8">
        <f>-$H$159</f>
        <v>-21.6</v>
      </c>
      <c r="AX213" s="8">
        <v>0</v>
      </c>
      <c r="AY213" s="8">
        <v>0</v>
      </c>
      <c r="AZ213" s="8">
        <v>0</v>
      </c>
      <c r="BA213" s="8">
        <v>0</v>
      </c>
      <c r="BB213" s="8">
        <v>0</v>
      </c>
      <c r="BC213" s="8">
        <v>0</v>
      </c>
    </row>
    <row r="214" spans="1:55" x14ac:dyDescent="0.25">
      <c r="A214" s="3" t="s">
        <v>70</v>
      </c>
      <c r="B214" s="8">
        <v>0</v>
      </c>
      <c r="C214" s="8">
        <v>0</v>
      </c>
      <c r="D214" s="8">
        <v>0</v>
      </c>
      <c r="E214" s="8">
        <v>0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8">
        <v>0</v>
      </c>
      <c r="W214" s="8">
        <v>0</v>
      </c>
      <c r="X214" s="8">
        <v>0</v>
      </c>
      <c r="Y214" s="8">
        <v>0</v>
      </c>
      <c r="Z214" s="8">
        <v>0</v>
      </c>
      <c r="AA214" s="8">
        <v>0</v>
      </c>
      <c r="AB214" s="8">
        <v>0</v>
      </c>
      <c r="AC214" s="8">
        <v>0</v>
      </c>
      <c r="AD214" s="8">
        <v>0</v>
      </c>
      <c r="AE214" s="8">
        <v>0</v>
      </c>
      <c r="AF214" s="8">
        <v>0</v>
      </c>
      <c r="AG214" s="8">
        <v>0</v>
      </c>
      <c r="AH214" s="8">
        <v>0</v>
      </c>
      <c r="AI214" s="8">
        <v>0</v>
      </c>
      <c r="AJ214" s="8">
        <v>0</v>
      </c>
      <c r="AK214" s="8">
        <v>0</v>
      </c>
      <c r="AL214" s="8">
        <v>0</v>
      </c>
      <c r="AM214" s="8">
        <v>0</v>
      </c>
      <c r="AN214" s="8">
        <v>0</v>
      </c>
      <c r="AO214" s="8">
        <v>0</v>
      </c>
      <c r="AP214" s="8">
        <v>0</v>
      </c>
      <c r="AQ214" s="8">
        <v>0</v>
      </c>
      <c r="AR214" s="8">
        <v>0</v>
      </c>
      <c r="AS214" s="8">
        <v>0</v>
      </c>
      <c r="AT214" s="8">
        <f>$E$160</f>
        <v>-1.0280837917801414E-2</v>
      </c>
      <c r="AU214" s="8">
        <v>1</v>
      </c>
      <c r="AV214" s="8">
        <f>-$H$153</f>
        <v>2.0585602203118687E-2</v>
      </c>
      <c r="AW214" s="8">
        <f>$H$150</f>
        <v>-1.9985092800809696</v>
      </c>
      <c r="AX214" s="8">
        <f>$E$160</f>
        <v>-1.0280837917801414E-2</v>
      </c>
      <c r="AY214" s="8">
        <v>1</v>
      </c>
      <c r="AZ214" s="8">
        <v>0</v>
      </c>
      <c r="BA214" s="8">
        <v>0</v>
      </c>
      <c r="BB214" s="8">
        <v>0</v>
      </c>
      <c r="BC214" s="8">
        <v>0</v>
      </c>
    </row>
    <row r="215" spans="1:55" x14ac:dyDescent="0.25">
      <c r="A215" s="3" t="s">
        <v>71</v>
      </c>
      <c r="B215" s="8">
        <v>0</v>
      </c>
      <c r="C215" s="8">
        <v>0</v>
      </c>
      <c r="D215" s="8">
        <v>0</v>
      </c>
      <c r="E215" s="8">
        <v>0</v>
      </c>
      <c r="F215" s="8">
        <v>0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</v>
      </c>
      <c r="P215" s="8">
        <v>0</v>
      </c>
      <c r="Q215" s="8">
        <v>0</v>
      </c>
      <c r="R215" s="8">
        <v>0</v>
      </c>
      <c r="S215" s="8">
        <v>0</v>
      </c>
      <c r="T215" s="8">
        <v>0</v>
      </c>
      <c r="U215" s="8">
        <v>0</v>
      </c>
      <c r="V215" s="8">
        <v>0</v>
      </c>
      <c r="W215" s="8">
        <v>0</v>
      </c>
      <c r="X215" s="8">
        <v>0</v>
      </c>
      <c r="Y215" s="8">
        <v>0</v>
      </c>
      <c r="Z215" s="8">
        <v>0</v>
      </c>
      <c r="AA215" s="8">
        <v>0</v>
      </c>
      <c r="AB215" s="8">
        <v>0</v>
      </c>
      <c r="AC215" s="8">
        <v>0</v>
      </c>
      <c r="AD215" s="8">
        <v>0</v>
      </c>
      <c r="AE215" s="8">
        <v>0</v>
      </c>
      <c r="AF215" s="8">
        <v>0</v>
      </c>
      <c r="AG215" s="8">
        <v>0</v>
      </c>
      <c r="AH215" s="8">
        <v>0</v>
      </c>
      <c r="AI215" s="8">
        <v>0</v>
      </c>
      <c r="AJ215" s="8">
        <v>0</v>
      </c>
      <c r="AK215" s="8">
        <v>0</v>
      </c>
      <c r="AL215" s="8">
        <v>0</v>
      </c>
      <c r="AM215" s="8">
        <v>0</v>
      </c>
      <c r="AN215" s="8">
        <v>0</v>
      </c>
      <c r="AO215" s="8">
        <v>0</v>
      </c>
      <c r="AP215" s="8">
        <v>0</v>
      </c>
      <c r="AQ215" s="8">
        <v>0</v>
      </c>
      <c r="AR215" s="8">
        <v>0</v>
      </c>
      <c r="AS215" s="8">
        <v>0</v>
      </c>
      <c r="AT215" s="8">
        <v>1</v>
      </c>
      <c r="AU215" s="8">
        <f>-$H$159</f>
        <v>-21.6</v>
      </c>
      <c r="AV215" s="8">
        <v>-2</v>
      </c>
      <c r="AW215" s="8">
        <f>$H$156</f>
        <v>44.167800449748952</v>
      </c>
      <c r="AX215" s="8">
        <v>1</v>
      </c>
      <c r="AY215" s="8">
        <f>-$H$159</f>
        <v>-21.6</v>
      </c>
      <c r="AZ215" s="8">
        <v>0</v>
      </c>
      <c r="BA215" s="8">
        <v>0</v>
      </c>
      <c r="BB215" s="8">
        <v>0</v>
      </c>
      <c r="BC215" s="8">
        <v>0</v>
      </c>
    </row>
    <row r="216" spans="1:55" x14ac:dyDescent="0.25">
      <c r="A216" s="3" t="s">
        <v>72</v>
      </c>
      <c r="B216" s="8">
        <v>0</v>
      </c>
      <c r="C216" s="8">
        <v>0</v>
      </c>
      <c r="D216" s="8">
        <v>0</v>
      </c>
      <c r="E216" s="8">
        <v>0</v>
      </c>
      <c r="F216" s="8"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8">
        <v>0</v>
      </c>
      <c r="W216" s="8">
        <v>0</v>
      </c>
      <c r="X216" s="8">
        <v>0</v>
      </c>
      <c r="Y216" s="8">
        <v>0</v>
      </c>
      <c r="Z216" s="8">
        <v>0</v>
      </c>
      <c r="AA216" s="8">
        <v>0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8">
        <v>0</v>
      </c>
      <c r="AH216" s="8">
        <v>0</v>
      </c>
      <c r="AI216" s="8">
        <v>0</v>
      </c>
      <c r="AJ216" s="8">
        <v>0</v>
      </c>
      <c r="AK216" s="8">
        <v>0</v>
      </c>
      <c r="AL216" s="8">
        <v>0</v>
      </c>
      <c r="AM216" s="8">
        <v>0</v>
      </c>
      <c r="AN216" s="8">
        <v>0</v>
      </c>
      <c r="AO216" s="8">
        <v>0</v>
      </c>
      <c r="AP216" s="8">
        <v>0</v>
      </c>
      <c r="AQ216" s="8">
        <v>0</v>
      </c>
      <c r="AR216" s="8">
        <v>0</v>
      </c>
      <c r="AS216" s="8">
        <v>0</v>
      </c>
      <c r="AT216" s="8">
        <v>0</v>
      </c>
      <c r="AU216" s="8">
        <v>0</v>
      </c>
      <c r="AV216" s="8">
        <f>$E$160</f>
        <v>-1.0280837917801414E-2</v>
      </c>
      <c r="AW216" s="8">
        <v>1</v>
      </c>
      <c r="AX216" s="8">
        <f>-$H$153</f>
        <v>2.0585602203118687E-2</v>
      </c>
      <c r="AY216" s="8">
        <f>$H$150</f>
        <v>-1.9985092800809696</v>
      </c>
      <c r="AZ216" s="8">
        <f>$E$160</f>
        <v>-1.0280837917801414E-2</v>
      </c>
      <c r="BA216" s="8">
        <v>1</v>
      </c>
      <c r="BB216" s="8">
        <v>0</v>
      </c>
      <c r="BC216" s="8">
        <v>0</v>
      </c>
    </row>
    <row r="217" spans="1:55" x14ac:dyDescent="0.25">
      <c r="A217" s="3" t="s">
        <v>73</v>
      </c>
      <c r="B217" s="8">
        <v>0</v>
      </c>
      <c r="C217" s="8">
        <v>0</v>
      </c>
      <c r="D217" s="8">
        <v>0</v>
      </c>
      <c r="E217" s="8">
        <v>0</v>
      </c>
      <c r="F217" s="8">
        <v>0</v>
      </c>
      <c r="G217" s="8">
        <v>0</v>
      </c>
      <c r="H217" s="8">
        <v>0</v>
      </c>
      <c r="I217" s="8">
        <v>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  <c r="P217" s="8">
        <v>0</v>
      </c>
      <c r="Q217" s="8">
        <v>0</v>
      </c>
      <c r="R217" s="8">
        <v>0</v>
      </c>
      <c r="S217" s="8">
        <v>0</v>
      </c>
      <c r="T217" s="8">
        <v>0</v>
      </c>
      <c r="U217" s="8">
        <v>0</v>
      </c>
      <c r="V217" s="8">
        <v>0</v>
      </c>
      <c r="W217" s="8">
        <v>0</v>
      </c>
      <c r="X217" s="8">
        <v>0</v>
      </c>
      <c r="Y217" s="8">
        <v>0</v>
      </c>
      <c r="Z217" s="8">
        <v>0</v>
      </c>
      <c r="AA217" s="8">
        <v>0</v>
      </c>
      <c r="AB217" s="8">
        <v>0</v>
      </c>
      <c r="AC217" s="8">
        <v>0</v>
      </c>
      <c r="AD217" s="8">
        <v>0</v>
      </c>
      <c r="AE217" s="8">
        <v>0</v>
      </c>
      <c r="AF217" s="8">
        <v>0</v>
      </c>
      <c r="AG217" s="8">
        <v>0</v>
      </c>
      <c r="AH217" s="8">
        <v>0</v>
      </c>
      <c r="AI217" s="8">
        <v>0</v>
      </c>
      <c r="AJ217" s="8">
        <v>0</v>
      </c>
      <c r="AK217" s="8">
        <v>0</v>
      </c>
      <c r="AL217" s="8">
        <v>0</v>
      </c>
      <c r="AM217" s="8">
        <v>0</v>
      </c>
      <c r="AN217" s="8">
        <v>0</v>
      </c>
      <c r="AO217" s="8">
        <v>0</v>
      </c>
      <c r="AP217" s="8">
        <v>0</v>
      </c>
      <c r="AQ217" s="8">
        <v>0</v>
      </c>
      <c r="AR217" s="8">
        <v>0</v>
      </c>
      <c r="AS217" s="8">
        <v>0</v>
      </c>
      <c r="AT217" s="8">
        <v>0</v>
      </c>
      <c r="AU217" s="8">
        <v>0</v>
      </c>
      <c r="AV217" s="8">
        <v>1</v>
      </c>
      <c r="AW217" s="8">
        <f>-$H$159</f>
        <v>-21.6</v>
      </c>
      <c r="AX217" s="8">
        <v>-2</v>
      </c>
      <c r="AY217" s="8">
        <f>$H$156</f>
        <v>44.167800449748952</v>
      </c>
      <c r="AZ217" s="8">
        <v>1</v>
      </c>
      <c r="BA217" s="8">
        <f>-$H$159</f>
        <v>-21.6</v>
      </c>
      <c r="BB217" s="8">
        <v>0</v>
      </c>
      <c r="BC217" s="8">
        <v>0</v>
      </c>
    </row>
    <row r="218" spans="1:55" x14ac:dyDescent="0.25">
      <c r="A218" s="3" t="s">
        <v>74</v>
      </c>
      <c r="B218" s="8">
        <v>0</v>
      </c>
      <c r="C218" s="8">
        <v>0</v>
      </c>
      <c r="D218" s="8">
        <v>0</v>
      </c>
      <c r="E218" s="8">
        <v>0</v>
      </c>
      <c r="F218" s="8">
        <v>0</v>
      </c>
      <c r="G218" s="8">
        <v>0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0</v>
      </c>
      <c r="Q218" s="8">
        <v>0</v>
      </c>
      <c r="R218" s="8">
        <v>0</v>
      </c>
      <c r="S218" s="8">
        <v>0</v>
      </c>
      <c r="T218" s="8">
        <v>0</v>
      </c>
      <c r="U218" s="8">
        <v>0</v>
      </c>
      <c r="V218" s="8">
        <v>0</v>
      </c>
      <c r="W218" s="8">
        <v>0</v>
      </c>
      <c r="X218" s="8">
        <v>0</v>
      </c>
      <c r="Y218" s="8">
        <v>0</v>
      </c>
      <c r="Z218" s="8">
        <v>0</v>
      </c>
      <c r="AA218" s="8">
        <v>0</v>
      </c>
      <c r="AB218" s="8">
        <v>0</v>
      </c>
      <c r="AC218" s="8">
        <v>0</v>
      </c>
      <c r="AD218" s="8">
        <v>0</v>
      </c>
      <c r="AE218" s="8">
        <v>0</v>
      </c>
      <c r="AF218" s="8">
        <v>0</v>
      </c>
      <c r="AG218" s="8">
        <v>0</v>
      </c>
      <c r="AH218" s="8">
        <v>0</v>
      </c>
      <c r="AI218" s="8">
        <v>0</v>
      </c>
      <c r="AJ218" s="8">
        <v>0</v>
      </c>
      <c r="AK218" s="8">
        <v>0</v>
      </c>
      <c r="AL218" s="8">
        <v>0</v>
      </c>
      <c r="AM218" s="8">
        <v>0</v>
      </c>
      <c r="AN218" s="8">
        <v>0</v>
      </c>
      <c r="AO218" s="8">
        <v>0</v>
      </c>
      <c r="AP218" s="8">
        <v>0</v>
      </c>
      <c r="AQ218" s="8">
        <v>0</v>
      </c>
      <c r="AR218" s="8">
        <v>0</v>
      </c>
      <c r="AS218" s="8">
        <v>0</v>
      </c>
      <c r="AT218" s="8">
        <v>0</v>
      </c>
      <c r="AU218" s="8">
        <v>0</v>
      </c>
      <c r="AV218" s="8">
        <v>0</v>
      </c>
      <c r="AW218" s="8">
        <v>0</v>
      </c>
      <c r="AX218" s="8">
        <f>$E$160</f>
        <v>-1.0280837917801414E-2</v>
      </c>
      <c r="AY218" s="8">
        <v>1</v>
      </c>
      <c r="AZ218" s="8">
        <f>-$H$153</f>
        <v>2.0585602203118687E-2</v>
      </c>
      <c r="BA218" s="8">
        <f>$H$150</f>
        <v>-1.9985092800809696</v>
      </c>
      <c r="BB218" s="8">
        <f>$E$160</f>
        <v>-1.0280837917801414E-2</v>
      </c>
      <c r="BC218" s="8">
        <v>1</v>
      </c>
    </row>
    <row r="219" spans="1:55" x14ac:dyDescent="0.25">
      <c r="A219" s="3" t="s">
        <v>75</v>
      </c>
      <c r="B219" s="8">
        <v>0</v>
      </c>
      <c r="C219" s="8">
        <v>0</v>
      </c>
      <c r="D219" s="8">
        <v>0</v>
      </c>
      <c r="E219" s="8">
        <v>0</v>
      </c>
      <c r="F219" s="8">
        <v>0</v>
      </c>
      <c r="G219" s="8">
        <v>0</v>
      </c>
      <c r="H219" s="8">
        <v>0</v>
      </c>
      <c r="I219" s="8">
        <v>0</v>
      </c>
      <c r="J219" s="8">
        <v>0</v>
      </c>
      <c r="K219" s="8">
        <v>0</v>
      </c>
      <c r="L219" s="8">
        <v>0</v>
      </c>
      <c r="M219" s="8">
        <v>0</v>
      </c>
      <c r="N219" s="8">
        <v>0</v>
      </c>
      <c r="O219" s="8">
        <v>0</v>
      </c>
      <c r="P219" s="8">
        <v>0</v>
      </c>
      <c r="Q219" s="8">
        <v>0</v>
      </c>
      <c r="R219" s="8">
        <v>0</v>
      </c>
      <c r="S219" s="8">
        <v>0</v>
      </c>
      <c r="T219" s="8">
        <v>0</v>
      </c>
      <c r="U219" s="8">
        <v>0</v>
      </c>
      <c r="V219" s="8">
        <v>0</v>
      </c>
      <c r="W219" s="8">
        <v>0</v>
      </c>
      <c r="X219" s="8">
        <v>0</v>
      </c>
      <c r="Y219" s="8">
        <v>0</v>
      </c>
      <c r="Z219" s="8">
        <v>0</v>
      </c>
      <c r="AA219" s="8">
        <v>0</v>
      </c>
      <c r="AB219" s="8">
        <v>0</v>
      </c>
      <c r="AC219" s="8">
        <v>0</v>
      </c>
      <c r="AD219" s="8">
        <v>0</v>
      </c>
      <c r="AE219" s="8">
        <v>0</v>
      </c>
      <c r="AF219" s="8">
        <v>0</v>
      </c>
      <c r="AG219" s="8">
        <v>0</v>
      </c>
      <c r="AH219" s="8">
        <v>0</v>
      </c>
      <c r="AI219" s="8">
        <v>0</v>
      </c>
      <c r="AJ219" s="8">
        <v>0</v>
      </c>
      <c r="AK219" s="8">
        <v>0</v>
      </c>
      <c r="AL219" s="8">
        <v>0</v>
      </c>
      <c r="AM219" s="8">
        <v>0</v>
      </c>
      <c r="AN219" s="8">
        <v>0</v>
      </c>
      <c r="AO219" s="8">
        <v>0</v>
      </c>
      <c r="AP219" s="8">
        <v>0</v>
      </c>
      <c r="AQ219" s="8">
        <v>0</v>
      </c>
      <c r="AR219" s="8">
        <v>0</v>
      </c>
      <c r="AS219" s="8">
        <v>0</v>
      </c>
      <c r="AT219" s="8">
        <v>0</v>
      </c>
      <c r="AU219" s="8">
        <v>0</v>
      </c>
      <c r="AV219" s="8">
        <v>0</v>
      </c>
      <c r="AW219" s="8">
        <v>0</v>
      </c>
      <c r="AX219" s="8">
        <v>1</v>
      </c>
      <c r="AY219" s="8">
        <f>-$H$159</f>
        <v>-21.6</v>
      </c>
      <c r="AZ219" s="8">
        <v>-2</v>
      </c>
      <c r="BA219" s="8">
        <f>$H$156</f>
        <v>44.167800449748952</v>
      </c>
      <c r="BB219" s="8">
        <v>1</v>
      </c>
      <c r="BC219" s="8">
        <f>-$H$159</f>
        <v>-21.6</v>
      </c>
    </row>
    <row r="220" spans="1:55" x14ac:dyDescent="0.25">
      <c r="A220" s="3" t="s">
        <v>108</v>
      </c>
      <c r="B220" s="8">
        <v>0</v>
      </c>
      <c r="C220" s="8">
        <v>0</v>
      </c>
      <c r="D220" s="8">
        <v>1</v>
      </c>
      <c r="E220" s="8">
        <v>0</v>
      </c>
      <c r="F220" s="8">
        <v>0</v>
      </c>
      <c r="G220" s="8">
        <v>0</v>
      </c>
      <c r="H220" s="8">
        <v>0</v>
      </c>
      <c r="I220" s="8">
        <v>0</v>
      </c>
      <c r="J220" s="8">
        <v>0</v>
      </c>
      <c r="K220" s="8">
        <v>0</v>
      </c>
      <c r="L220" s="8">
        <v>0</v>
      </c>
      <c r="M220" s="8">
        <v>0</v>
      </c>
      <c r="N220" s="8">
        <v>0</v>
      </c>
      <c r="O220" s="8">
        <v>0</v>
      </c>
      <c r="P220" s="8">
        <v>0</v>
      </c>
      <c r="Q220" s="8">
        <v>0</v>
      </c>
      <c r="R220" s="8">
        <v>0</v>
      </c>
      <c r="S220" s="8">
        <v>0</v>
      </c>
      <c r="T220" s="8">
        <v>0</v>
      </c>
      <c r="U220" s="8">
        <v>0</v>
      </c>
      <c r="V220" s="8">
        <v>0</v>
      </c>
      <c r="W220" s="8">
        <v>0</v>
      </c>
      <c r="X220" s="8">
        <v>0</v>
      </c>
      <c r="Y220" s="8">
        <v>0</v>
      </c>
      <c r="Z220" s="8">
        <v>0</v>
      </c>
      <c r="AA220" s="8">
        <v>0</v>
      </c>
      <c r="AB220" s="8">
        <v>0</v>
      </c>
      <c r="AC220" s="8">
        <v>0</v>
      </c>
      <c r="AD220" s="8">
        <v>0</v>
      </c>
      <c r="AE220" s="8">
        <v>0</v>
      </c>
      <c r="AF220" s="8">
        <v>0</v>
      </c>
      <c r="AG220" s="8">
        <v>0</v>
      </c>
      <c r="AH220" s="8">
        <v>0</v>
      </c>
      <c r="AI220" s="8">
        <v>0</v>
      </c>
      <c r="AJ220" s="8">
        <v>0</v>
      </c>
      <c r="AK220" s="8">
        <v>0</v>
      </c>
      <c r="AL220" s="8">
        <v>0</v>
      </c>
      <c r="AM220" s="8">
        <v>0</v>
      </c>
      <c r="AN220" s="8">
        <v>0</v>
      </c>
      <c r="AO220" s="8">
        <v>0</v>
      </c>
      <c r="AP220" s="8">
        <v>0</v>
      </c>
      <c r="AQ220" s="8">
        <v>0</v>
      </c>
      <c r="AR220" s="8">
        <v>0</v>
      </c>
      <c r="AS220" s="8">
        <v>0</v>
      </c>
      <c r="AT220" s="8">
        <v>0</v>
      </c>
      <c r="AU220" s="8">
        <v>0</v>
      </c>
      <c r="AV220" s="8">
        <v>0</v>
      </c>
      <c r="AW220" s="8">
        <v>0</v>
      </c>
      <c r="AX220" s="8">
        <v>0</v>
      </c>
      <c r="AY220" s="8">
        <v>0</v>
      </c>
      <c r="AZ220" s="8">
        <v>0</v>
      </c>
      <c r="BA220" s="8">
        <v>0</v>
      </c>
      <c r="BB220" s="8">
        <v>0</v>
      </c>
      <c r="BC220" s="8">
        <v>0</v>
      </c>
    </row>
    <row r="221" spans="1:55" x14ac:dyDescent="0.25">
      <c r="A221" s="3" t="s">
        <v>109</v>
      </c>
      <c r="B221" s="8">
        <v>0</v>
      </c>
      <c r="C221" s="8">
        <v>0</v>
      </c>
      <c r="D221" s="8">
        <v>0</v>
      </c>
      <c r="E221" s="8">
        <v>1</v>
      </c>
      <c r="F221" s="8">
        <v>0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  <c r="P221" s="8">
        <v>0</v>
      </c>
      <c r="Q221" s="8">
        <v>0</v>
      </c>
      <c r="R221" s="8">
        <v>0</v>
      </c>
      <c r="S221" s="8">
        <v>0</v>
      </c>
      <c r="T221" s="8">
        <v>0</v>
      </c>
      <c r="U221" s="8">
        <v>0</v>
      </c>
      <c r="V221" s="8">
        <v>0</v>
      </c>
      <c r="W221" s="8">
        <v>0</v>
      </c>
      <c r="X221" s="8">
        <v>0</v>
      </c>
      <c r="Y221" s="8">
        <v>0</v>
      </c>
      <c r="Z221" s="8">
        <v>0</v>
      </c>
      <c r="AA221" s="8">
        <v>0</v>
      </c>
      <c r="AB221" s="8">
        <v>0</v>
      </c>
      <c r="AC221" s="8">
        <v>0</v>
      </c>
      <c r="AD221" s="8">
        <v>0</v>
      </c>
      <c r="AE221" s="8">
        <v>0</v>
      </c>
      <c r="AF221" s="8">
        <v>0</v>
      </c>
      <c r="AG221" s="8">
        <v>0</v>
      </c>
      <c r="AH221" s="8">
        <v>0</v>
      </c>
      <c r="AI221" s="8">
        <v>0</v>
      </c>
      <c r="AJ221" s="8">
        <v>0</v>
      </c>
      <c r="AK221" s="8">
        <v>0</v>
      </c>
      <c r="AL221" s="8">
        <v>0</v>
      </c>
      <c r="AM221" s="8">
        <v>0</v>
      </c>
      <c r="AN221" s="8">
        <v>0</v>
      </c>
      <c r="AO221" s="8">
        <v>0</v>
      </c>
      <c r="AP221" s="8">
        <v>0</v>
      </c>
      <c r="AQ221" s="8">
        <v>0</v>
      </c>
      <c r="AR221" s="8">
        <v>0</v>
      </c>
      <c r="AS221" s="8">
        <v>0</v>
      </c>
      <c r="AT221" s="8">
        <v>0</v>
      </c>
      <c r="AU221" s="8">
        <v>0</v>
      </c>
      <c r="AV221" s="8">
        <v>0</v>
      </c>
      <c r="AW221" s="8">
        <v>0</v>
      </c>
      <c r="AX221" s="8">
        <v>0</v>
      </c>
      <c r="AY221" s="8">
        <v>0</v>
      </c>
      <c r="AZ221" s="8">
        <v>0</v>
      </c>
      <c r="BA221" s="8">
        <v>0</v>
      </c>
      <c r="BB221" s="8">
        <v>0</v>
      </c>
      <c r="BC221" s="8">
        <v>0</v>
      </c>
    </row>
    <row r="222" spans="1:55" x14ac:dyDescent="0.25">
      <c r="A222" s="3" t="s">
        <v>130</v>
      </c>
      <c r="B222" s="8">
        <v>0</v>
      </c>
      <c r="C222" s="8">
        <v>0</v>
      </c>
      <c r="D222" s="8">
        <v>0</v>
      </c>
      <c r="E222" s="8">
        <v>0</v>
      </c>
      <c r="F222" s="8">
        <v>0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  <c r="N222" s="8">
        <v>0</v>
      </c>
      <c r="O222" s="8">
        <v>0</v>
      </c>
      <c r="P222" s="8">
        <v>0</v>
      </c>
      <c r="Q222" s="8">
        <v>0</v>
      </c>
      <c r="R222" s="8">
        <v>0</v>
      </c>
      <c r="S222" s="8">
        <v>0</v>
      </c>
      <c r="T222" s="8">
        <v>0</v>
      </c>
      <c r="U222" s="8">
        <v>0</v>
      </c>
      <c r="V222" s="8">
        <v>0</v>
      </c>
      <c r="W222" s="8">
        <v>0</v>
      </c>
      <c r="X222" s="8">
        <v>0</v>
      </c>
      <c r="Y222" s="8">
        <v>0</v>
      </c>
      <c r="Z222" s="8">
        <v>0</v>
      </c>
      <c r="AA222" s="8">
        <v>0</v>
      </c>
      <c r="AB222" s="8">
        <v>0</v>
      </c>
      <c r="AC222" s="8">
        <v>0</v>
      </c>
      <c r="AD222" s="8">
        <v>0</v>
      </c>
      <c r="AE222" s="8">
        <v>0</v>
      </c>
      <c r="AF222" s="8">
        <v>0</v>
      </c>
      <c r="AG222" s="8">
        <v>0</v>
      </c>
      <c r="AH222" s="8">
        <v>0</v>
      </c>
      <c r="AI222" s="8">
        <v>0</v>
      </c>
      <c r="AJ222" s="8">
        <v>0</v>
      </c>
      <c r="AK222" s="8">
        <v>0</v>
      </c>
      <c r="AL222" s="8">
        <v>0</v>
      </c>
      <c r="AM222" s="8">
        <v>0</v>
      </c>
      <c r="AN222" s="8">
        <v>0</v>
      </c>
      <c r="AO222" s="8">
        <v>0</v>
      </c>
      <c r="AP222" s="8">
        <v>0</v>
      </c>
      <c r="AQ222" s="8">
        <v>0</v>
      </c>
      <c r="AR222" s="8">
        <v>0</v>
      </c>
      <c r="AS222" s="8">
        <v>0</v>
      </c>
      <c r="AT222" s="8">
        <v>0</v>
      </c>
      <c r="AU222" s="8">
        <v>0</v>
      </c>
      <c r="AV222" s="8">
        <v>0</v>
      </c>
      <c r="AW222" s="8">
        <v>0</v>
      </c>
      <c r="AX222" s="8">
        <v>0</v>
      </c>
      <c r="AY222" s="8">
        <v>0</v>
      </c>
      <c r="AZ222" s="8">
        <v>1</v>
      </c>
      <c r="BA222" s="8">
        <v>0</v>
      </c>
      <c r="BB222" s="8">
        <v>0</v>
      </c>
      <c r="BC222" s="8">
        <v>0</v>
      </c>
    </row>
    <row r="223" spans="1:55" x14ac:dyDescent="0.25">
      <c r="A223" s="3" t="s">
        <v>131</v>
      </c>
      <c r="B223" s="8">
        <v>0</v>
      </c>
      <c r="C223" s="8">
        <v>0</v>
      </c>
      <c r="D223" s="8">
        <v>0</v>
      </c>
      <c r="E223" s="8">
        <v>0</v>
      </c>
      <c r="F223" s="8">
        <v>0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O223" s="8">
        <v>0</v>
      </c>
      <c r="P223" s="8">
        <v>0</v>
      </c>
      <c r="Q223" s="8">
        <v>0</v>
      </c>
      <c r="R223" s="8">
        <v>0</v>
      </c>
      <c r="S223" s="8">
        <v>0</v>
      </c>
      <c r="T223" s="8">
        <v>0</v>
      </c>
      <c r="U223" s="8">
        <v>0</v>
      </c>
      <c r="V223" s="8">
        <v>0</v>
      </c>
      <c r="W223" s="8">
        <v>0</v>
      </c>
      <c r="X223" s="8">
        <v>0</v>
      </c>
      <c r="Y223" s="8">
        <v>0</v>
      </c>
      <c r="Z223" s="8">
        <v>0</v>
      </c>
      <c r="AA223" s="8">
        <v>0</v>
      </c>
      <c r="AB223" s="8">
        <v>0</v>
      </c>
      <c r="AC223" s="8">
        <v>0</v>
      </c>
      <c r="AD223" s="8">
        <v>0</v>
      </c>
      <c r="AE223" s="8">
        <v>0</v>
      </c>
      <c r="AF223" s="8">
        <v>0</v>
      </c>
      <c r="AG223" s="8">
        <v>0</v>
      </c>
      <c r="AH223" s="8">
        <v>0</v>
      </c>
      <c r="AI223" s="8">
        <v>0</v>
      </c>
      <c r="AJ223" s="8">
        <v>0</v>
      </c>
      <c r="AK223" s="8">
        <v>0</v>
      </c>
      <c r="AL223" s="8">
        <v>0</v>
      </c>
      <c r="AM223" s="8">
        <v>0</v>
      </c>
      <c r="AN223" s="8">
        <v>0</v>
      </c>
      <c r="AO223" s="8">
        <v>0</v>
      </c>
      <c r="AP223" s="8">
        <v>0</v>
      </c>
      <c r="AQ223" s="8">
        <v>0</v>
      </c>
      <c r="AR223" s="8">
        <v>0</v>
      </c>
      <c r="AS223" s="8">
        <v>0</v>
      </c>
      <c r="AT223" s="8">
        <v>0</v>
      </c>
      <c r="AU223" s="8">
        <v>0</v>
      </c>
      <c r="AV223" s="8">
        <v>0</v>
      </c>
      <c r="AW223" s="8">
        <v>0</v>
      </c>
      <c r="AX223" s="8">
        <v>0</v>
      </c>
      <c r="AY223" s="8">
        <v>0</v>
      </c>
      <c r="AZ223" s="8">
        <v>0</v>
      </c>
      <c r="BA223" s="8">
        <v>1</v>
      </c>
      <c r="BB223" s="8">
        <v>0</v>
      </c>
      <c r="BC223" s="8">
        <v>0</v>
      </c>
    </row>
    <row r="232" spans="2:7" x14ac:dyDescent="0.25">
      <c r="B232" s="1"/>
    </row>
    <row r="233" spans="2:7" ht="18.75" x14ac:dyDescent="0.3">
      <c r="C233" s="31" t="s">
        <v>215</v>
      </c>
    </row>
    <row r="234" spans="2:7" ht="18.75" x14ac:dyDescent="0.25">
      <c r="C234" s="5" t="s">
        <v>219</v>
      </c>
    </row>
    <row r="235" spans="2:7" ht="18.75" x14ac:dyDescent="0.25">
      <c r="E235" s="5"/>
    </row>
    <row r="237" spans="2:7" ht="18" x14ac:dyDescent="0.25">
      <c r="C237" s="1"/>
      <c r="D237" s="13" t="s">
        <v>177</v>
      </c>
      <c r="E237" s="14">
        <f>1/32</f>
        <v>3.125E-2</v>
      </c>
    </row>
    <row r="238" spans="2:7" x14ac:dyDescent="0.25">
      <c r="C238" s="1"/>
      <c r="E238" s="14"/>
      <c r="G238" s="15" t="s">
        <v>86</v>
      </c>
    </row>
    <row r="239" spans="2:7" x14ac:dyDescent="0.25">
      <c r="C239" s="1"/>
      <c r="D239" s="3" t="s">
        <v>178</v>
      </c>
      <c r="E239" s="14">
        <f>1/(2/3)*2*(1+0.25)*0.01</f>
        <v>3.7499999999999999E-2</v>
      </c>
    </row>
    <row r="240" spans="2:7" x14ac:dyDescent="0.25">
      <c r="C240" s="1"/>
      <c r="D240" s="9"/>
      <c r="E240" s="11"/>
      <c r="F240" s="16"/>
    </row>
    <row r="241" spans="2:16" x14ac:dyDescent="0.25">
      <c r="D241" s="7" t="s">
        <v>132</v>
      </c>
      <c r="E241" s="14">
        <v>0.01</v>
      </c>
      <c r="H241" s="17">
        <f>E241*E237*E237*E255*E255-2</f>
        <v>-1.9991611098188971</v>
      </c>
    </row>
    <row r="242" spans="2:16" x14ac:dyDescent="0.25">
      <c r="C242" s="15"/>
      <c r="E242" s="14"/>
      <c r="H242" s="17"/>
    </row>
    <row r="243" spans="2:16" x14ac:dyDescent="0.25">
      <c r="C243" s="18" t="s">
        <v>133</v>
      </c>
      <c r="E243" s="17">
        <f>-0.6*PI()*PI()</f>
        <v>-5.9217626406536148</v>
      </c>
      <c r="H243" s="17"/>
    </row>
    <row r="244" spans="2:16" x14ac:dyDescent="0.25">
      <c r="C244" s="16"/>
      <c r="D244" s="16"/>
      <c r="E244" s="16"/>
      <c r="H244" s="17">
        <f>2*E251+E237*E237*E237*E237*(E247-E255*E255)</f>
        <v>-1.1573548288132049E-2</v>
      </c>
    </row>
    <row r="245" spans="2:16" x14ac:dyDescent="0.25">
      <c r="C245" s="16"/>
      <c r="D245" s="16"/>
      <c r="E245" s="16"/>
      <c r="H245" s="17"/>
    </row>
    <row r="246" spans="2:16" x14ac:dyDescent="0.25">
      <c r="C246" s="16"/>
      <c r="D246" s="16"/>
      <c r="E246" s="16"/>
      <c r="G246" s="19"/>
      <c r="H246" s="17"/>
    </row>
    <row r="247" spans="2:16" x14ac:dyDescent="0.25">
      <c r="B247" s="3" t="s">
        <v>134</v>
      </c>
      <c r="C247" s="16"/>
      <c r="D247" s="16"/>
      <c r="E247" s="20">
        <f>0.8*POWER(PI(),4)</f>
        <v>77.927272827201946</v>
      </c>
      <c r="F247" s="16"/>
      <c r="H247" s="17">
        <f>1+2*H250-E241*E239*E255*E255</f>
        <v>77.767786617045644</v>
      </c>
    </row>
    <row r="248" spans="2:16" x14ac:dyDescent="0.25">
      <c r="C248" s="16"/>
      <c r="D248" s="16"/>
      <c r="E248" s="16"/>
      <c r="F248" s="16"/>
      <c r="H248" s="17"/>
    </row>
    <row r="249" spans="2:16" x14ac:dyDescent="0.25">
      <c r="F249" s="16"/>
      <c r="H249" s="17"/>
    </row>
    <row r="250" spans="2:16" x14ac:dyDescent="0.25">
      <c r="F250" s="16"/>
      <c r="H250" s="17">
        <f>E239/E237/E237</f>
        <v>38.4</v>
      </c>
    </row>
    <row r="251" spans="2:16" x14ac:dyDescent="0.25">
      <c r="E251" s="3">
        <f>E243*E237*E237</f>
        <v>-5.7829713287632957E-3</v>
      </c>
    </row>
    <row r="252" spans="2:16" x14ac:dyDescent="0.25">
      <c r="D252" s="15"/>
      <c r="E252" s="21"/>
      <c r="F252" s="16"/>
    </row>
    <row r="253" spans="2:16" x14ac:dyDescent="0.25">
      <c r="D253" s="15"/>
      <c r="E253" s="21"/>
      <c r="J253" s="29"/>
      <c r="K253" s="7"/>
      <c r="L253" s="7"/>
      <c r="M253" s="7"/>
      <c r="N253" s="7"/>
    </row>
    <row r="254" spans="2:16" x14ac:dyDescent="0.25">
      <c r="D254" s="15"/>
      <c r="E254" s="21"/>
      <c r="F254" s="16"/>
      <c r="G254" s="3" t="s">
        <v>87</v>
      </c>
      <c r="H254" s="3">
        <f>10000000000*MDETERM(B261:BS330)</f>
        <v>-1.1755572766427532E-4</v>
      </c>
      <c r="I254" s="4"/>
      <c r="J254" s="32"/>
      <c r="K254" s="26"/>
      <c r="L254" s="26"/>
      <c r="M254" s="26"/>
      <c r="N254" s="26"/>
    </row>
    <row r="255" spans="2:16" x14ac:dyDescent="0.25">
      <c r="D255" s="15"/>
      <c r="E255" s="24">
        <v>9.2683523101439143</v>
      </c>
      <c r="F255" s="16"/>
      <c r="I255" s="4"/>
      <c r="J255" s="32"/>
      <c r="K255" s="26"/>
      <c r="L255" s="26"/>
      <c r="M255" s="26"/>
      <c r="N255" s="26"/>
      <c r="O255" s="23"/>
      <c r="P255" s="23"/>
    </row>
    <row r="256" spans="2:16" x14ac:dyDescent="0.25">
      <c r="D256" s="15"/>
      <c r="E256" s="21"/>
      <c r="F256" s="16"/>
      <c r="I256" s="4"/>
      <c r="J256" s="32"/>
      <c r="K256" s="26"/>
      <c r="L256" s="26"/>
      <c r="M256" s="26"/>
      <c r="N256" s="26"/>
      <c r="O256" s="23"/>
      <c r="P256" s="23"/>
    </row>
    <row r="257" spans="1:71" x14ac:dyDescent="0.25">
      <c r="D257" s="15"/>
      <c r="E257" s="21"/>
      <c r="F257" s="16"/>
      <c r="I257" s="4"/>
      <c r="J257" s="32"/>
      <c r="K257" s="27"/>
      <c r="L257" s="26"/>
      <c r="M257" s="26"/>
      <c r="N257" s="26"/>
      <c r="O257" s="23"/>
      <c r="P257" s="23"/>
    </row>
    <row r="258" spans="1:71" x14ac:dyDescent="0.25">
      <c r="C258" s="16"/>
      <c r="D258" s="21"/>
      <c r="E258" s="16"/>
      <c r="F258" s="16"/>
      <c r="I258" s="4"/>
      <c r="J258" s="32"/>
      <c r="K258" s="26"/>
      <c r="L258" s="26"/>
      <c r="M258" s="26"/>
      <c r="N258" s="26"/>
      <c r="O258" s="23"/>
      <c r="P258" s="23"/>
    </row>
    <row r="259" spans="1:71" x14ac:dyDescent="0.25">
      <c r="C259" s="16"/>
      <c r="D259" s="21"/>
      <c r="E259" s="16"/>
      <c r="F259" s="16"/>
      <c r="J259" s="29"/>
      <c r="O259" s="23"/>
      <c r="P259" s="23"/>
    </row>
    <row r="260" spans="1:71" x14ac:dyDescent="0.25">
      <c r="B260" s="4" t="s">
        <v>0</v>
      </c>
      <c r="C260" s="4" t="s">
        <v>97</v>
      </c>
      <c r="D260" s="4" t="s">
        <v>1</v>
      </c>
      <c r="E260" s="4" t="s">
        <v>98</v>
      </c>
      <c r="F260" s="4" t="s">
        <v>2</v>
      </c>
      <c r="G260" s="4" t="s">
        <v>99</v>
      </c>
      <c r="H260" s="4" t="s">
        <v>3</v>
      </c>
      <c r="I260" s="4" t="s">
        <v>100</v>
      </c>
      <c r="J260" s="4" t="s">
        <v>4</v>
      </c>
      <c r="K260" s="4" t="s">
        <v>101</v>
      </c>
      <c r="L260" s="4" t="s">
        <v>5</v>
      </c>
      <c r="M260" s="4" t="s">
        <v>102</v>
      </c>
      <c r="N260" s="4" t="s">
        <v>6</v>
      </c>
      <c r="O260" s="4" t="s">
        <v>103</v>
      </c>
      <c r="P260" s="4" t="s">
        <v>7</v>
      </c>
      <c r="Q260" s="4" t="s">
        <v>104</v>
      </c>
      <c r="R260" s="4" t="s">
        <v>31</v>
      </c>
      <c r="S260" s="4" t="s">
        <v>105</v>
      </c>
      <c r="T260" s="4" t="s">
        <v>32</v>
      </c>
      <c r="U260" s="4" t="s">
        <v>106</v>
      </c>
      <c r="V260" s="4" t="s">
        <v>33</v>
      </c>
      <c r="W260" s="4" t="s">
        <v>107</v>
      </c>
      <c r="X260" s="4" t="s">
        <v>42</v>
      </c>
      <c r="Y260" s="4" t="s">
        <v>112</v>
      </c>
      <c r="Z260" s="4" t="s">
        <v>43</v>
      </c>
      <c r="AA260" s="4" t="s">
        <v>113</v>
      </c>
      <c r="AB260" s="4" t="s">
        <v>44</v>
      </c>
      <c r="AC260" s="4" t="s">
        <v>114</v>
      </c>
      <c r="AD260" s="4" t="s">
        <v>45</v>
      </c>
      <c r="AE260" s="4" t="s">
        <v>115</v>
      </c>
      <c r="AF260" s="4" t="s">
        <v>56</v>
      </c>
      <c r="AG260" s="4" t="s">
        <v>116</v>
      </c>
      <c r="AH260" s="4" t="s">
        <v>57</v>
      </c>
      <c r="AI260" s="4" t="s">
        <v>117</v>
      </c>
      <c r="AJ260" s="4" t="s">
        <v>58</v>
      </c>
      <c r="AK260" s="4" t="s">
        <v>118</v>
      </c>
      <c r="AL260" s="4" t="s">
        <v>59</v>
      </c>
      <c r="AM260" s="4" t="s">
        <v>119</v>
      </c>
      <c r="AN260" s="4" t="s">
        <v>78</v>
      </c>
      <c r="AO260" s="4" t="s">
        <v>122</v>
      </c>
      <c r="AP260" s="4" t="s">
        <v>79</v>
      </c>
      <c r="AQ260" s="4" t="s">
        <v>123</v>
      </c>
      <c r="AR260" s="4" t="s">
        <v>80</v>
      </c>
      <c r="AS260" s="4" t="s">
        <v>124</v>
      </c>
      <c r="AT260" s="4" t="s">
        <v>81</v>
      </c>
      <c r="AU260" s="4" t="s">
        <v>125</v>
      </c>
      <c r="AV260" s="4" t="s">
        <v>82</v>
      </c>
      <c r="AW260" s="4" t="s">
        <v>126</v>
      </c>
      <c r="AX260" s="4" t="s">
        <v>83</v>
      </c>
      <c r="AY260" s="4" t="s">
        <v>127</v>
      </c>
      <c r="AZ260" s="4" t="s">
        <v>84</v>
      </c>
      <c r="BA260" s="4" t="s">
        <v>128</v>
      </c>
      <c r="BB260" s="4" t="s">
        <v>85</v>
      </c>
      <c r="BC260" s="4" t="s">
        <v>129</v>
      </c>
      <c r="BD260" s="4" t="s">
        <v>143</v>
      </c>
      <c r="BE260" s="4" t="s">
        <v>201</v>
      </c>
      <c r="BF260" s="4" t="s">
        <v>145</v>
      </c>
      <c r="BG260" s="4" t="s">
        <v>202</v>
      </c>
      <c r="BH260" s="4" t="s">
        <v>147</v>
      </c>
      <c r="BI260" s="4" t="s">
        <v>203</v>
      </c>
      <c r="BJ260" s="4" t="s">
        <v>149</v>
      </c>
      <c r="BK260" s="4" t="s">
        <v>204</v>
      </c>
      <c r="BL260" s="4" t="s">
        <v>151</v>
      </c>
      <c r="BM260" s="4" t="s">
        <v>205</v>
      </c>
      <c r="BN260" s="4" t="s">
        <v>153</v>
      </c>
      <c r="BO260" s="4" t="s">
        <v>206</v>
      </c>
      <c r="BP260" s="4" t="s">
        <v>155</v>
      </c>
      <c r="BQ260" s="4" t="s">
        <v>207</v>
      </c>
      <c r="BR260" s="4" t="s">
        <v>157</v>
      </c>
      <c r="BS260" s="4" t="s">
        <v>208</v>
      </c>
    </row>
    <row r="261" spans="1:71" x14ac:dyDescent="0.25">
      <c r="A261" s="3" t="s">
        <v>9</v>
      </c>
      <c r="B261" s="8">
        <f>$E$251</f>
        <v>-5.7829713287632957E-3</v>
      </c>
      <c r="C261" s="8">
        <v>1</v>
      </c>
      <c r="D261" s="8">
        <f>-$H$244</f>
        <v>1.1573548288132049E-2</v>
      </c>
      <c r="E261" s="8">
        <f>$H$241</f>
        <v>-1.9991611098188971</v>
      </c>
      <c r="F261" s="8">
        <f>$E$251</f>
        <v>-5.7829713287632957E-3</v>
      </c>
      <c r="G261" s="8">
        <v>1</v>
      </c>
      <c r="H261" s="8">
        <v>0</v>
      </c>
      <c r="I261" s="8">
        <v>0</v>
      </c>
      <c r="J261" s="8">
        <v>0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  <c r="P261" s="8">
        <v>0</v>
      </c>
      <c r="Q261" s="8">
        <v>0</v>
      </c>
      <c r="R261" s="8">
        <v>0</v>
      </c>
      <c r="S261" s="8">
        <v>0</v>
      </c>
      <c r="T261" s="8">
        <v>0</v>
      </c>
      <c r="U261" s="8">
        <v>0</v>
      </c>
      <c r="V261" s="8">
        <v>0</v>
      </c>
      <c r="W261" s="8">
        <v>0</v>
      </c>
      <c r="X261" s="8">
        <v>0</v>
      </c>
      <c r="Y261" s="8">
        <v>0</v>
      </c>
      <c r="Z261" s="8">
        <v>0</v>
      </c>
      <c r="AA261" s="8">
        <v>0</v>
      </c>
      <c r="AB261" s="8">
        <v>0</v>
      </c>
      <c r="AC261" s="8">
        <v>0</v>
      </c>
      <c r="AD261" s="8">
        <v>0</v>
      </c>
      <c r="AE261" s="8">
        <v>0</v>
      </c>
      <c r="AF261" s="8">
        <v>0</v>
      </c>
      <c r="AG261" s="8">
        <v>0</v>
      </c>
      <c r="AH261" s="8">
        <v>0</v>
      </c>
      <c r="AI261" s="8">
        <v>0</v>
      </c>
      <c r="AJ261" s="8">
        <v>0</v>
      </c>
      <c r="AK261" s="8">
        <v>0</v>
      </c>
      <c r="AL261" s="8">
        <v>0</v>
      </c>
      <c r="AM261" s="8">
        <v>0</v>
      </c>
      <c r="AN261" s="8">
        <v>0</v>
      </c>
      <c r="AO261" s="8">
        <v>0</v>
      </c>
      <c r="AP261" s="8">
        <v>0</v>
      </c>
      <c r="AQ261" s="8">
        <v>0</v>
      </c>
      <c r="AR261" s="8">
        <v>0</v>
      </c>
      <c r="AS261" s="8">
        <v>0</v>
      </c>
      <c r="AT261" s="8">
        <v>0</v>
      </c>
      <c r="AU261" s="8">
        <v>0</v>
      </c>
      <c r="AV261" s="8">
        <v>0</v>
      </c>
      <c r="AW261" s="8">
        <v>0</v>
      </c>
      <c r="AX261" s="8">
        <v>0</v>
      </c>
      <c r="AY261" s="8">
        <v>0</v>
      </c>
      <c r="AZ261" s="8">
        <v>0</v>
      </c>
      <c r="BA261" s="8">
        <v>0</v>
      </c>
      <c r="BB261" s="8">
        <v>0</v>
      </c>
      <c r="BC261" s="8">
        <v>0</v>
      </c>
      <c r="BD261" s="8">
        <v>0</v>
      </c>
      <c r="BE261" s="8">
        <v>0</v>
      </c>
      <c r="BF261" s="8">
        <v>0</v>
      </c>
      <c r="BG261" s="8">
        <v>0</v>
      </c>
      <c r="BH261" s="8">
        <v>0</v>
      </c>
      <c r="BI261" s="8">
        <v>0</v>
      </c>
      <c r="BJ261" s="8">
        <v>0</v>
      </c>
      <c r="BK261" s="8">
        <v>0</v>
      </c>
      <c r="BL261" s="8">
        <v>0</v>
      </c>
      <c r="BM261" s="8">
        <v>0</v>
      </c>
      <c r="BN261" s="8">
        <v>0</v>
      </c>
      <c r="BO261" s="8">
        <v>0</v>
      </c>
      <c r="BP261" s="8">
        <v>0</v>
      </c>
      <c r="BQ261" s="8">
        <v>0</v>
      </c>
      <c r="BR261" s="8">
        <v>0</v>
      </c>
      <c r="BS261" s="8">
        <v>0</v>
      </c>
    </row>
    <row r="262" spans="1:71" x14ac:dyDescent="0.25">
      <c r="A262" s="3" t="s">
        <v>10</v>
      </c>
      <c r="B262" s="8">
        <v>1</v>
      </c>
      <c r="C262" s="8">
        <f>-$H$250</f>
        <v>-38.4</v>
      </c>
      <c r="D262" s="8">
        <v>-2</v>
      </c>
      <c r="E262" s="8">
        <f>$H$247</f>
        <v>77.767786617045644</v>
      </c>
      <c r="F262" s="8">
        <v>1</v>
      </c>
      <c r="G262" s="8">
        <f>-$H$250</f>
        <v>-38.4</v>
      </c>
      <c r="H262" s="8">
        <v>0</v>
      </c>
      <c r="I262" s="8">
        <v>0</v>
      </c>
      <c r="J262" s="8">
        <v>0</v>
      </c>
      <c r="K262" s="8">
        <v>0</v>
      </c>
      <c r="L262" s="8">
        <v>0</v>
      </c>
      <c r="M262" s="8">
        <v>0</v>
      </c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8">
        <v>0</v>
      </c>
      <c r="V262" s="8">
        <v>0</v>
      </c>
      <c r="W262" s="8">
        <v>0</v>
      </c>
      <c r="X262" s="8">
        <v>0</v>
      </c>
      <c r="Y262" s="8">
        <v>0</v>
      </c>
      <c r="Z262" s="8">
        <v>0</v>
      </c>
      <c r="AA262" s="8">
        <v>0</v>
      </c>
      <c r="AB262" s="8">
        <v>0</v>
      </c>
      <c r="AC262" s="8">
        <v>0</v>
      </c>
      <c r="AD262" s="8">
        <v>0</v>
      </c>
      <c r="AE262" s="8">
        <v>0</v>
      </c>
      <c r="AF262" s="8">
        <v>0</v>
      </c>
      <c r="AG262" s="8">
        <v>0</v>
      </c>
      <c r="AH262" s="8">
        <v>0</v>
      </c>
      <c r="AI262" s="8">
        <v>0</v>
      </c>
      <c r="AJ262" s="8">
        <v>0</v>
      </c>
      <c r="AK262" s="8">
        <v>0</v>
      </c>
      <c r="AL262" s="8">
        <v>0</v>
      </c>
      <c r="AM262" s="8">
        <v>0</v>
      </c>
      <c r="AN262" s="8">
        <v>0</v>
      </c>
      <c r="AO262" s="8">
        <v>0</v>
      </c>
      <c r="AP262" s="8">
        <v>0</v>
      </c>
      <c r="AQ262" s="8">
        <v>0</v>
      </c>
      <c r="AR262" s="8">
        <v>0</v>
      </c>
      <c r="AS262" s="8">
        <v>0</v>
      </c>
      <c r="AT262" s="8">
        <v>0</v>
      </c>
      <c r="AU262" s="8">
        <v>0</v>
      </c>
      <c r="AV262" s="8">
        <v>0</v>
      </c>
      <c r="AW262" s="8">
        <v>0</v>
      </c>
      <c r="AX262" s="8">
        <v>0</v>
      </c>
      <c r="AY262" s="8">
        <v>0</v>
      </c>
      <c r="AZ262" s="8">
        <v>0</v>
      </c>
      <c r="BA262" s="8">
        <v>0</v>
      </c>
      <c r="BB262" s="8">
        <v>0</v>
      </c>
      <c r="BC262" s="8">
        <v>0</v>
      </c>
      <c r="BD262" s="8">
        <v>0</v>
      </c>
      <c r="BE262" s="8">
        <v>0</v>
      </c>
      <c r="BF262" s="8">
        <v>0</v>
      </c>
      <c r="BG262" s="8">
        <v>0</v>
      </c>
      <c r="BH262" s="8">
        <v>0</v>
      </c>
      <c r="BI262" s="8">
        <v>0</v>
      </c>
      <c r="BJ262" s="8">
        <v>0</v>
      </c>
      <c r="BK262" s="8">
        <v>0</v>
      </c>
      <c r="BL262" s="8">
        <v>0</v>
      </c>
      <c r="BM262" s="8">
        <v>0</v>
      </c>
      <c r="BN262" s="8">
        <v>0</v>
      </c>
      <c r="BO262" s="8">
        <v>0</v>
      </c>
      <c r="BP262" s="8">
        <v>0</v>
      </c>
      <c r="BQ262" s="8">
        <v>0</v>
      </c>
      <c r="BR262" s="8">
        <v>0</v>
      </c>
      <c r="BS262" s="8">
        <v>0</v>
      </c>
    </row>
    <row r="263" spans="1:71" x14ac:dyDescent="0.25">
      <c r="A263" s="3" t="s">
        <v>11</v>
      </c>
      <c r="B263" s="8">
        <v>0</v>
      </c>
      <c r="C263" s="8">
        <v>0</v>
      </c>
      <c r="D263" s="8">
        <f>$E$251</f>
        <v>-5.7829713287632957E-3</v>
      </c>
      <c r="E263" s="8">
        <v>1</v>
      </c>
      <c r="F263" s="8">
        <f>-$H$244</f>
        <v>1.1573548288132049E-2</v>
      </c>
      <c r="G263" s="8">
        <f>$H$241</f>
        <v>-1.9991611098188971</v>
      </c>
      <c r="H263" s="8">
        <f>$E$251</f>
        <v>-5.7829713287632957E-3</v>
      </c>
      <c r="I263" s="8">
        <v>1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  <c r="P263" s="8">
        <v>0</v>
      </c>
      <c r="Q263" s="8">
        <v>0</v>
      </c>
      <c r="R263" s="8">
        <v>0</v>
      </c>
      <c r="S263" s="8">
        <v>0</v>
      </c>
      <c r="T263" s="8">
        <v>0</v>
      </c>
      <c r="U263" s="8">
        <v>0</v>
      </c>
      <c r="V263" s="8">
        <v>0</v>
      </c>
      <c r="W263" s="8">
        <v>0</v>
      </c>
      <c r="X263" s="8">
        <v>0</v>
      </c>
      <c r="Y263" s="8">
        <v>0</v>
      </c>
      <c r="Z263" s="8">
        <v>0</v>
      </c>
      <c r="AA263" s="8">
        <v>0</v>
      </c>
      <c r="AB263" s="8">
        <v>0</v>
      </c>
      <c r="AC263" s="8">
        <v>0</v>
      </c>
      <c r="AD263" s="8">
        <v>0</v>
      </c>
      <c r="AE263" s="8">
        <v>0</v>
      </c>
      <c r="AF263" s="8">
        <v>0</v>
      </c>
      <c r="AG263" s="8">
        <v>0</v>
      </c>
      <c r="AH263" s="8">
        <v>0</v>
      </c>
      <c r="AI263" s="8">
        <v>0</v>
      </c>
      <c r="AJ263" s="8">
        <v>0</v>
      </c>
      <c r="AK263" s="8">
        <v>0</v>
      </c>
      <c r="AL263" s="8">
        <v>0</v>
      </c>
      <c r="AM263" s="8">
        <v>0</v>
      </c>
      <c r="AN263" s="8">
        <v>0</v>
      </c>
      <c r="AO263" s="8">
        <v>0</v>
      </c>
      <c r="AP263" s="8">
        <v>0</v>
      </c>
      <c r="AQ263" s="8">
        <v>0</v>
      </c>
      <c r="AR263" s="8">
        <v>0</v>
      </c>
      <c r="AS263" s="8">
        <v>0</v>
      </c>
      <c r="AT263" s="8">
        <v>0</v>
      </c>
      <c r="AU263" s="8">
        <v>0</v>
      </c>
      <c r="AV263" s="8">
        <v>0</v>
      </c>
      <c r="AW263" s="8">
        <v>0</v>
      </c>
      <c r="AX263" s="8">
        <v>0</v>
      </c>
      <c r="AY263" s="8">
        <v>0</v>
      </c>
      <c r="AZ263" s="8">
        <v>0</v>
      </c>
      <c r="BA263" s="8">
        <v>0</v>
      </c>
      <c r="BB263" s="8">
        <v>0</v>
      </c>
      <c r="BC263" s="8">
        <v>0</v>
      </c>
      <c r="BD263" s="8">
        <v>0</v>
      </c>
      <c r="BE263" s="8">
        <v>0</v>
      </c>
      <c r="BF263" s="8">
        <v>0</v>
      </c>
      <c r="BG263" s="8">
        <v>0</v>
      </c>
      <c r="BH263" s="8">
        <v>0</v>
      </c>
      <c r="BI263" s="8">
        <v>0</v>
      </c>
      <c r="BJ263" s="8">
        <v>0</v>
      </c>
      <c r="BK263" s="8">
        <v>0</v>
      </c>
      <c r="BL263" s="8">
        <v>0</v>
      </c>
      <c r="BM263" s="8">
        <v>0</v>
      </c>
      <c r="BN263" s="8">
        <v>0</v>
      </c>
      <c r="BO263" s="8">
        <v>0</v>
      </c>
      <c r="BP263" s="8">
        <v>0</v>
      </c>
      <c r="BQ263" s="8">
        <v>0</v>
      </c>
      <c r="BR263" s="8">
        <v>0</v>
      </c>
      <c r="BS263" s="8">
        <v>0</v>
      </c>
    </row>
    <row r="264" spans="1:71" x14ac:dyDescent="0.25">
      <c r="A264" s="3" t="s">
        <v>12</v>
      </c>
      <c r="B264" s="8">
        <v>0</v>
      </c>
      <c r="C264" s="8">
        <v>0</v>
      </c>
      <c r="D264" s="8">
        <v>1</v>
      </c>
      <c r="E264" s="8">
        <f>-$H$250</f>
        <v>-38.4</v>
      </c>
      <c r="F264" s="8">
        <v>-2</v>
      </c>
      <c r="G264" s="8">
        <f>$H$247</f>
        <v>77.767786617045644</v>
      </c>
      <c r="H264" s="8">
        <v>1</v>
      </c>
      <c r="I264" s="8">
        <f>-$H$250</f>
        <v>-38.4</v>
      </c>
      <c r="J264" s="8">
        <v>0</v>
      </c>
      <c r="K264" s="8">
        <v>0</v>
      </c>
      <c r="L264" s="8">
        <v>0</v>
      </c>
      <c r="M264" s="8">
        <v>0</v>
      </c>
      <c r="N264" s="8">
        <v>0</v>
      </c>
      <c r="O264" s="8">
        <v>0</v>
      </c>
      <c r="P264" s="8">
        <v>0</v>
      </c>
      <c r="Q264" s="8">
        <v>0</v>
      </c>
      <c r="R264" s="8">
        <v>0</v>
      </c>
      <c r="S264" s="8">
        <v>0</v>
      </c>
      <c r="T264" s="8">
        <v>0</v>
      </c>
      <c r="U264" s="8">
        <v>0</v>
      </c>
      <c r="V264" s="8">
        <v>0</v>
      </c>
      <c r="W264" s="8">
        <v>0</v>
      </c>
      <c r="X264" s="8">
        <v>0</v>
      </c>
      <c r="Y264" s="8">
        <v>0</v>
      </c>
      <c r="Z264" s="8">
        <v>0</v>
      </c>
      <c r="AA264" s="8">
        <v>0</v>
      </c>
      <c r="AB264" s="8">
        <v>0</v>
      </c>
      <c r="AC264" s="8">
        <v>0</v>
      </c>
      <c r="AD264" s="8">
        <v>0</v>
      </c>
      <c r="AE264" s="8">
        <v>0</v>
      </c>
      <c r="AF264" s="8">
        <v>0</v>
      </c>
      <c r="AG264" s="8">
        <v>0</v>
      </c>
      <c r="AH264" s="8">
        <v>0</v>
      </c>
      <c r="AI264" s="8">
        <v>0</v>
      </c>
      <c r="AJ264" s="8">
        <v>0</v>
      </c>
      <c r="AK264" s="8">
        <v>0</v>
      </c>
      <c r="AL264" s="8">
        <v>0</v>
      </c>
      <c r="AM264" s="8">
        <v>0</v>
      </c>
      <c r="AN264" s="8">
        <v>0</v>
      </c>
      <c r="AO264" s="8">
        <v>0</v>
      </c>
      <c r="AP264" s="8">
        <v>0</v>
      </c>
      <c r="AQ264" s="8">
        <v>0</v>
      </c>
      <c r="AR264" s="8">
        <v>0</v>
      </c>
      <c r="AS264" s="8">
        <v>0</v>
      </c>
      <c r="AT264" s="8">
        <v>0</v>
      </c>
      <c r="AU264" s="8">
        <v>0</v>
      </c>
      <c r="AV264" s="8">
        <v>0</v>
      </c>
      <c r="AW264" s="8">
        <v>0</v>
      </c>
      <c r="AX264" s="8">
        <v>0</v>
      </c>
      <c r="AY264" s="8">
        <v>0</v>
      </c>
      <c r="AZ264" s="8">
        <v>0</v>
      </c>
      <c r="BA264" s="8">
        <v>0</v>
      </c>
      <c r="BB264" s="8">
        <v>0</v>
      </c>
      <c r="BC264" s="8">
        <v>0</v>
      </c>
      <c r="BD264" s="8">
        <v>0</v>
      </c>
      <c r="BE264" s="8">
        <v>0</v>
      </c>
      <c r="BF264" s="8">
        <v>0</v>
      </c>
      <c r="BG264" s="8">
        <v>0</v>
      </c>
      <c r="BH264" s="8">
        <v>0</v>
      </c>
      <c r="BI264" s="8">
        <v>0</v>
      </c>
      <c r="BJ264" s="8">
        <v>0</v>
      </c>
      <c r="BK264" s="8">
        <v>0</v>
      </c>
      <c r="BL264" s="8">
        <v>0</v>
      </c>
      <c r="BM264" s="8">
        <v>0</v>
      </c>
      <c r="BN264" s="8">
        <v>0</v>
      </c>
      <c r="BO264" s="8">
        <v>0</v>
      </c>
      <c r="BP264" s="8">
        <v>0</v>
      </c>
      <c r="BQ264" s="8">
        <v>0</v>
      </c>
      <c r="BR264" s="8">
        <v>0</v>
      </c>
      <c r="BS264" s="8">
        <v>0</v>
      </c>
    </row>
    <row r="265" spans="1:71" x14ac:dyDescent="0.25">
      <c r="A265" s="3" t="s">
        <v>13</v>
      </c>
      <c r="B265" s="8">
        <v>0</v>
      </c>
      <c r="C265" s="8">
        <v>0</v>
      </c>
      <c r="D265" s="8">
        <v>0</v>
      </c>
      <c r="E265" s="8">
        <v>0</v>
      </c>
      <c r="F265" s="8">
        <f>$E$251</f>
        <v>-5.7829713287632957E-3</v>
      </c>
      <c r="G265" s="8">
        <v>1</v>
      </c>
      <c r="H265" s="8">
        <f>-$H$244</f>
        <v>1.1573548288132049E-2</v>
      </c>
      <c r="I265" s="8">
        <f>$H$241</f>
        <v>-1.9991611098188971</v>
      </c>
      <c r="J265" s="8">
        <f>$E$251</f>
        <v>-5.7829713287632957E-3</v>
      </c>
      <c r="K265" s="8">
        <v>1</v>
      </c>
      <c r="L265" s="8">
        <v>0</v>
      </c>
      <c r="M265" s="8">
        <v>0</v>
      </c>
      <c r="N265" s="8">
        <v>0</v>
      </c>
      <c r="O265" s="8">
        <v>0</v>
      </c>
      <c r="P265" s="8">
        <v>0</v>
      </c>
      <c r="Q265" s="8">
        <v>0</v>
      </c>
      <c r="R265" s="8">
        <v>0</v>
      </c>
      <c r="S265" s="8">
        <v>0</v>
      </c>
      <c r="T265" s="8">
        <v>0</v>
      </c>
      <c r="U265" s="8">
        <v>0</v>
      </c>
      <c r="V265" s="8">
        <v>0</v>
      </c>
      <c r="W265" s="8">
        <v>0</v>
      </c>
      <c r="X265" s="8">
        <v>0</v>
      </c>
      <c r="Y265" s="8">
        <v>0</v>
      </c>
      <c r="Z265" s="8">
        <v>0</v>
      </c>
      <c r="AA265" s="8">
        <v>0</v>
      </c>
      <c r="AB265" s="8">
        <v>0</v>
      </c>
      <c r="AC265" s="8">
        <v>0</v>
      </c>
      <c r="AD265" s="8">
        <v>0</v>
      </c>
      <c r="AE265" s="8">
        <v>0</v>
      </c>
      <c r="AF265" s="8">
        <v>0</v>
      </c>
      <c r="AG265" s="8">
        <v>0</v>
      </c>
      <c r="AH265" s="8">
        <v>0</v>
      </c>
      <c r="AI265" s="8">
        <v>0</v>
      </c>
      <c r="AJ265" s="8">
        <v>0</v>
      </c>
      <c r="AK265" s="8">
        <v>0</v>
      </c>
      <c r="AL265" s="8">
        <v>0</v>
      </c>
      <c r="AM265" s="8">
        <v>0</v>
      </c>
      <c r="AN265" s="8">
        <v>0</v>
      </c>
      <c r="AO265" s="8">
        <v>0</v>
      </c>
      <c r="AP265" s="8">
        <v>0</v>
      </c>
      <c r="AQ265" s="8">
        <v>0</v>
      </c>
      <c r="AR265" s="8">
        <v>0</v>
      </c>
      <c r="AS265" s="8">
        <v>0</v>
      </c>
      <c r="AT265" s="8">
        <v>0</v>
      </c>
      <c r="AU265" s="8">
        <v>0</v>
      </c>
      <c r="AV265" s="8">
        <v>0</v>
      </c>
      <c r="AW265" s="8">
        <v>0</v>
      </c>
      <c r="AX265" s="8">
        <v>0</v>
      </c>
      <c r="AY265" s="8">
        <v>0</v>
      </c>
      <c r="AZ265" s="8">
        <v>0</v>
      </c>
      <c r="BA265" s="8">
        <v>0</v>
      </c>
      <c r="BB265" s="8">
        <v>0</v>
      </c>
      <c r="BC265" s="8">
        <v>0</v>
      </c>
      <c r="BD265" s="8">
        <v>0</v>
      </c>
      <c r="BE265" s="8">
        <v>0</v>
      </c>
      <c r="BF265" s="8">
        <v>0</v>
      </c>
      <c r="BG265" s="8">
        <v>0</v>
      </c>
      <c r="BH265" s="8">
        <v>0</v>
      </c>
      <c r="BI265" s="8">
        <v>0</v>
      </c>
      <c r="BJ265" s="8">
        <v>0</v>
      </c>
      <c r="BK265" s="8">
        <v>0</v>
      </c>
      <c r="BL265" s="8">
        <v>0</v>
      </c>
      <c r="BM265" s="8">
        <v>0</v>
      </c>
      <c r="BN265" s="8">
        <v>0</v>
      </c>
      <c r="BO265" s="8">
        <v>0</v>
      </c>
      <c r="BP265" s="8">
        <v>0</v>
      </c>
      <c r="BQ265" s="8">
        <v>0</v>
      </c>
      <c r="BR265" s="8">
        <v>0</v>
      </c>
      <c r="BS265" s="8">
        <v>0</v>
      </c>
    </row>
    <row r="266" spans="1:71" x14ac:dyDescent="0.25">
      <c r="A266" s="3" t="s">
        <v>14</v>
      </c>
      <c r="B266" s="8">
        <v>0</v>
      </c>
      <c r="C266" s="8">
        <v>0</v>
      </c>
      <c r="D266" s="8">
        <v>0</v>
      </c>
      <c r="E266" s="8">
        <v>0</v>
      </c>
      <c r="F266" s="8">
        <v>1</v>
      </c>
      <c r="G266" s="8">
        <f>-$H$250</f>
        <v>-38.4</v>
      </c>
      <c r="H266" s="8">
        <v>-2</v>
      </c>
      <c r="I266" s="8">
        <f>$H$247</f>
        <v>77.767786617045644</v>
      </c>
      <c r="J266" s="8">
        <v>1</v>
      </c>
      <c r="K266" s="8">
        <f>-$H$250</f>
        <v>-38.4</v>
      </c>
      <c r="L266" s="8">
        <v>0</v>
      </c>
      <c r="M266" s="8">
        <v>0</v>
      </c>
      <c r="N266" s="8">
        <v>0</v>
      </c>
      <c r="O266" s="8">
        <v>0</v>
      </c>
      <c r="P266" s="8">
        <v>0</v>
      </c>
      <c r="Q266" s="8">
        <v>0</v>
      </c>
      <c r="R266" s="8">
        <v>0</v>
      </c>
      <c r="S266" s="8">
        <v>0</v>
      </c>
      <c r="T266" s="8">
        <v>0</v>
      </c>
      <c r="U266" s="8">
        <v>0</v>
      </c>
      <c r="V266" s="8">
        <v>0</v>
      </c>
      <c r="W266" s="8">
        <v>0</v>
      </c>
      <c r="X266" s="8">
        <v>0</v>
      </c>
      <c r="Y266" s="8">
        <v>0</v>
      </c>
      <c r="Z266" s="8">
        <v>0</v>
      </c>
      <c r="AA266" s="8">
        <v>0</v>
      </c>
      <c r="AB266" s="8">
        <v>0</v>
      </c>
      <c r="AC266" s="8">
        <v>0</v>
      </c>
      <c r="AD266" s="8">
        <v>0</v>
      </c>
      <c r="AE266" s="8">
        <v>0</v>
      </c>
      <c r="AF266" s="8">
        <v>0</v>
      </c>
      <c r="AG266" s="8">
        <v>0</v>
      </c>
      <c r="AH266" s="8">
        <v>0</v>
      </c>
      <c r="AI266" s="8">
        <v>0</v>
      </c>
      <c r="AJ266" s="8">
        <v>0</v>
      </c>
      <c r="AK266" s="8">
        <v>0</v>
      </c>
      <c r="AL266" s="8">
        <v>0</v>
      </c>
      <c r="AM266" s="8">
        <v>0</v>
      </c>
      <c r="AN266" s="8">
        <v>0</v>
      </c>
      <c r="AO266" s="8">
        <v>0</v>
      </c>
      <c r="AP266" s="8">
        <v>0</v>
      </c>
      <c r="AQ266" s="8">
        <v>0</v>
      </c>
      <c r="AR266" s="8">
        <v>0</v>
      </c>
      <c r="AS266" s="8">
        <v>0</v>
      </c>
      <c r="AT266" s="8">
        <v>0</v>
      </c>
      <c r="AU266" s="8">
        <v>0</v>
      </c>
      <c r="AV266" s="8">
        <v>0</v>
      </c>
      <c r="AW266" s="8">
        <v>0</v>
      </c>
      <c r="AX266" s="8">
        <v>0</v>
      </c>
      <c r="AY266" s="8">
        <v>0</v>
      </c>
      <c r="AZ266" s="8">
        <v>0</v>
      </c>
      <c r="BA266" s="8">
        <v>0</v>
      </c>
      <c r="BB266" s="8">
        <v>0</v>
      </c>
      <c r="BC266" s="8">
        <v>0</v>
      </c>
      <c r="BD266" s="8">
        <v>0</v>
      </c>
      <c r="BE266" s="8">
        <v>0</v>
      </c>
      <c r="BF266" s="8">
        <v>0</v>
      </c>
      <c r="BG266" s="8">
        <v>0</v>
      </c>
      <c r="BH266" s="8">
        <v>0</v>
      </c>
      <c r="BI266" s="8">
        <v>0</v>
      </c>
      <c r="BJ266" s="8">
        <v>0</v>
      </c>
      <c r="BK266" s="8">
        <v>0</v>
      </c>
      <c r="BL266" s="8">
        <v>0</v>
      </c>
      <c r="BM266" s="8">
        <v>0</v>
      </c>
      <c r="BN266" s="8">
        <v>0</v>
      </c>
      <c r="BO266" s="8">
        <v>0</v>
      </c>
      <c r="BP266" s="8">
        <v>0</v>
      </c>
      <c r="BQ266" s="8">
        <v>0</v>
      </c>
      <c r="BR266" s="8">
        <v>0</v>
      </c>
      <c r="BS266" s="8">
        <v>0</v>
      </c>
    </row>
    <row r="267" spans="1:71" x14ac:dyDescent="0.25">
      <c r="A267" s="3" t="s">
        <v>15</v>
      </c>
      <c r="B267" s="8">
        <v>0</v>
      </c>
      <c r="C267" s="8">
        <v>0</v>
      </c>
      <c r="D267" s="8">
        <v>0</v>
      </c>
      <c r="E267" s="8">
        <v>0</v>
      </c>
      <c r="F267" s="8">
        <v>0</v>
      </c>
      <c r="G267" s="8">
        <v>0</v>
      </c>
      <c r="H267" s="8">
        <f>$E$251</f>
        <v>-5.7829713287632957E-3</v>
      </c>
      <c r="I267" s="8">
        <v>1</v>
      </c>
      <c r="J267" s="8">
        <f>-$H$244</f>
        <v>1.1573548288132049E-2</v>
      </c>
      <c r="K267" s="8">
        <f>$H$241</f>
        <v>-1.9991611098188971</v>
      </c>
      <c r="L267" s="8">
        <f>$E$251</f>
        <v>-5.7829713287632957E-3</v>
      </c>
      <c r="M267" s="8">
        <v>1</v>
      </c>
      <c r="N267" s="8">
        <v>0</v>
      </c>
      <c r="O267" s="8">
        <v>0</v>
      </c>
      <c r="P267" s="8">
        <v>0</v>
      </c>
      <c r="Q267" s="8">
        <v>0</v>
      </c>
      <c r="R267" s="8">
        <v>0</v>
      </c>
      <c r="S267" s="8">
        <v>0</v>
      </c>
      <c r="T267" s="8">
        <v>0</v>
      </c>
      <c r="U267" s="8">
        <v>0</v>
      </c>
      <c r="V267" s="8">
        <v>0</v>
      </c>
      <c r="W267" s="8">
        <v>0</v>
      </c>
      <c r="X267" s="8">
        <v>0</v>
      </c>
      <c r="Y267" s="8">
        <v>0</v>
      </c>
      <c r="Z267" s="8">
        <v>0</v>
      </c>
      <c r="AA267" s="8">
        <v>0</v>
      </c>
      <c r="AB267" s="8">
        <v>0</v>
      </c>
      <c r="AC267" s="8">
        <v>0</v>
      </c>
      <c r="AD267" s="8">
        <v>0</v>
      </c>
      <c r="AE267" s="8">
        <v>0</v>
      </c>
      <c r="AF267" s="8">
        <v>0</v>
      </c>
      <c r="AG267" s="8">
        <v>0</v>
      </c>
      <c r="AH267" s="8">
        <v>0</v>
      </c>
      <c r="AI267" s="8">
        <v>0</v>
      </c>
      <c r="AJ267" s="8">
        <v>0</v>
      </c>
      <c r="AK267" s="8">
        <v>0</v>
      </c>
      <c r="AL267" s="8">
        <v>0</v>
      </c>
      <c r="AM267" s="8">
        <v>0</v>
      </c>
      <c r="AN267" s="8">
        <v>0</v>
      </c>
      <c r="AO267" s="8">
        <v>0</v>
      </c>
      <c r="AP267" s="8">
        <v>0</v>
      </c>
      <c r="AQ267" s="8">
        <v>0</v>
      </c>
      <c r="AR267" s="8">
        <v>0</v>
      </c>
      <c r="AS267" s="8">
        <v>0</v>
      </c>
      <c r="AT267" s="8">
        <v>0</v>
      </c>
      <c r="AU267" s="8">
        <v>0</v>
      </c>
      <c r="AV267" s="8">
        <v>0</v>
      </c>
      <c r="AW267" s="8">
        <v>0</v>
      </c>
      <c r="AX267" s="8">
        <v>0</v>
      </c>
      <c r="AY267" s="8">
        <v>0</v>
      </c>
      <c r="AZ267" s="8">
        <v>0</v>
      </c>
      <c r="BA267" s="8">
        <v>0</v>
      </c>
      <c r="BB267" s="8">
        <v>0</v>
      </c>
      <c r="BC267" s="8">
        <v>0</v>
      </c>
      <c r="BD267" s="8">
        <v>0</v>
      </c>
      <c r="BE267" s="8">
        <v>0</v>
      </c>
      <c r="BF267" s="8">
        <v>0</v>
      </c>
      <c r="BG267" s="8">
        <v>0</v>
      </c>
      <c r="BH267" s="8">
        <v>0</v>
      </c>
      <c r="BI267" s="8">
        <v>0</v>
      </c>
      <c r="BJ267" s="8">
        <v>0</v>
      </c>
      <c r="BK267" s="8">
        <v>0</v>
      </c>
      <c r="BL267" s="8">
        <v>0</v>
      </c>
      <c r="BM267" s="8">
        <v>0</v>
      </c>
      <c r="BN267" s="8">
        <v>0</v>
      </c>
      <c r="BO267" s="8">
        <v>0</v>
      </c>
      <c r="BP267" s="8">
        <v>0</v>
      </c>
      <c r="BQ267" s="8">
        <v>0</v>
      </c>
      <c r="BR267" s="8">
        <v>0</v>
      </c>
      <c r="BS267" s="8">
        <v>0</v>
      </c>
    </row>
    <row r="268" spans="1:71" x14ac:dyDescent="0.25">
      <c r="A268" s="3" t="s">
        <v>16</v>
      </c>
      <c r="B268" s="8">
        <v>0</v>
      </c>
      <c r="C268" s="8">
        <v>0</v>
      </c>
      <c r="D268" s="8">
        <v>0</v>
      </c>
      <c r="E268" s="8">
        <v>0</v>
      </c>
      <c r="F268" s="8">
        <v>0</v>
      </c>
      <c r="G268" s="8">
        <v>0</v>
      </c>
      <c r="H268" s="8">
        <v>1</v>
      </c>
      <c r="I268" s="8">
        <f>-$H$250</f>
        <v>-38.4</v>
      </c>
      <c r="J268" s="8">
        <v>-2</v>
      </c>
      <c r="K268" s="8">
        <f>$H$247</f>
        <v>77.767786617045644</v>
      </c>
      <c r="L268" s="8">
        <v>1</v>
      </c>
      <c r="M268" s="8">
        <f>-$H$250</f>
        <v>-38.4</v>
      </c>
      <c r="N268" s="8">
        <v>0</v>
      </c>
      <c r="O268" s="8">
        <v>0</v>
      </c>
      <c r="P268" s="8">
        <v>0</v>
      </c>
      <c r="Q268" s="8">
        <v>0</v>
      </c>
      <c r="R268" s="8">
        <v>0</v>
      </c>
      <c r="S268" s="8">
        <v>0</v>
      </c>
      <c r="T268" s="8">
        <v>0</v>
      </c>
      <c r="U268" s="8">
        <v>0</v>
      </c>
      <c r="V268" s="8">
        <v>0</v>
      </c>
      <c r="W268" s="8">
        <v>0</v>
      </c>
      <c r="X268" s="8">
        <v>0</v>
      </c>
      <c r="Y268" s="8">
        <v>0</v>
      </c>
      <c r="Z268" s="8">
        <v>0</v>
      </c>
      <c r="AA268" s="8">
        <v>0</v>
      </c>
      <c r="AB268" s="8">
        <v>0</v>
      </c>
      <c r="AC268" s="8">
        <v>0</v>
      </c>
      <c r="AD268" s="8">
        <v>0</v>
      </c>
      <c r="AE268" s="8">
        <v>0</v>
      </c>
      <c r="AF268" s="8">
        <v>0</v>
      </c>
      <c r="AG268" s="8">
        <v>0</v>
      </c>
      <c r="AH268" s="8">
        <v>0</v>
      </c>
      <c r="AI268" s="8">
        <v>0</v>
      </c>
      <c r="AJ268" s="8">
        <v>0</v>
      </c>
      <c r="AK268" s="8">
        <v>0</v>
      </c>
      <c r="AL268" s="8">
        <v>0</v>
      </c>
      <c r="AM268" s="8">
        <v>0</v>
      </c>
      <c r="AN268" s="8">
        <v>0</v>
      </c>
      <c r="AO268" s="8">
        <v>0</v>
      </c>
      <c r="AP268" s="8">
        <v>0</v>
      </c>
      <c r="AQ268" s="8">
        <v>0</v>
      </c>
      <c r="AR268" s="8">
        <v>0</v>
      </c>
      <c r="AS268" s="8">
        <v>0</v>
      </c>
      <c r="AT268" s="8">
        <v>0</v>
      </c>
      <c r="AU268" s="8">
        <v>0</v>
      </c>
      <c r="AV268" s="8">
        <v>0</v>
      </c>
      <c r="AW268" s="8">
        <v>0</v>
      </c>
      <c r="AX268" s="8">
        <v>0</v>
      </c>
      <c r="AY268" s="8">
        <v>0</v>
      </c>
      <c r="AZ268" s="8">
        <v>0</v>
      </c>
      <c r="BA268" s="8">
        <v>0</v>
      </c>
      <c r="BB268" s="8">
        <v>0</v>
      </c>
      <c r="BC268" s="8">
        <v>0</v>
      </c>
      <c r="BD268" s="8">
        <v>0</v>
      </c>
      <c r="BE268" s="8">
        <v>0</v>
      </c>
      <c r="BF268" s="8">
        <v>0</v>
      </c>
      <c r="BG268" s="8">
        <v>0</v>
      </c>
      <c r="BH268" s="8">
        <v>0</v>
      </c>
      <c r="BI268" s="8">
        <v>0</v>
      </c>
      <c r="BJ268" s="8">
        <v>0</v>
      </c>
      <c r="BK268" s="8">
        <v>0</v>
      </c>
      <c r="BL268" s="8">
        <v>0</v>
      </c>
      <c r="BM268" s="8">
        <v>0</v>
      </c>
      <c r="BN268" s="8">
        <v>0</v>
      </c>
      <c r="BO268" s="8">
        <v>0</v>
      </c>
      <c r="BP268" s="8">
        <v>0</v>
      </c>
      <c r="BQ268" s="8">
        <v>0</v>
      </c>
      <c r="BR268" s="8">
        <v>0</v>
      </c>
      <c r="BS268" s="8">
        <v>0</v>
      </c>
    </row>
    <row r="269" spans="1:71" x14ac:dyDescent="0.25">
      <c r="A269" s="3" t="s">
        <v>17</v>
      </c>
      <c r="B269" s="8">
        <v>0</v>
      </c>
      <c r="C269" s="8">
        <v>0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 s="8">
        <v>0</v>
      </c>
      <c r="J269" s="8">
        <f>$E$251</f>
        <v>-5.7829713287632957E-3</v>
      </c>
      <c r="K269" s="8">
        <v>1</v>
      </c>
      <c r="L269" s="8">
        <f>-$H$244</f>
        <v>1.1573548288132049E-2</v>
      </c>
      <c r="M269" s="8">
        <f>$H$241</f>
        <v>-1.9991611098188971</v>
      </c>
      <c r="N269" s="8">
        <f>$E$251</f>
        <v>-5.7829713287632957E-3</v>
      </c>
      <c r="O269" s="8">
        <v>1</v>
      </c>
      <c r="P269" s="8">
        <v>0</v>
      </c>
      <c r="Q269" s="8">
        <v>0</v>
      </c>
      <c r="R269" s="8">
        <v>0</v>
      </c>
      <c r="S269" s="8">
        <v>0</v>
      </c>
      <c r="T269" s="8">
        <v>0</v>
      </c>
      <c r="U269" s="8">
        <v>0</v>
      </c>
      <c r="V269" s="8">
        <v>0</v>
      </c>
      <c r="W269" s="8">
        <v>0</v>
      </c>
      <c r="X269" s="8">
        <v>0</v>
      </c>
      <c r="Y269" s="8">
        <v>0</v>
      </c>
      <c r="Z269" s="8">
        <v>0</v>
      </c>
      <c r="AA269" s="8">
        <v>0</v>
      </c>
      <c r="AB269" s="8">
        <v>0</v>
      </c>
      <c r="AC269" s="8">
        <v>0</v>
      </c>
      <c r="AD269" s="8">
        <v>0</v>
      </c>
      <c r="AE269" s="8">
        <v>0</v>
      </c>
      <c r="AF269" s="8">
        <v>0</v>
      </c>
      <c r="AG269" s="8">
        <v>0</v>
      </c>
      <c r="AH269" s="8">
        <v>0</v>
      </c>
      <c r="AI269" s="8">
        <v>0</v>
      </c>
      <c r="AJ269" s="8">
        <v>0</v>
      </c>
      <c r="AK269" s="8">
        <v>0</v>
      </c>
      <c r="AL269" s="8">
        <v>0</v>
      </c>
      <c r="AM269" s="8">
        <v>0</v>
      </c>
      <c r="AN269" s="8">
        <v>0</v>
      </c>
      <c r="AO269" s="8">
        <v>0</v>
      </c>
      <c r="AP269" s="8">
        <v>0</v>
      </c>
      <c r="AQ269" s="8">
        <v>0</v>
      </c>
      <c r="AR269" s="8">
        <v>0</v>
      </c>
      <c r="AS269" s="8">
        <v>0</v>
      </c>
      <c r="AT269" s="8">
        <v>0</v>
      </c>
      <c r="AU269" s="8">
        <v>0</v>
      </c>
      <c r="AV269" s="8">
        <v>0</v>
      </c>
      <c r="AW269" s="8">
        <v>0</v>
      </c>
      <c r="AX269" s="8">
        <v>0</v>
      </c>
      <c r="AY269" s="8">
        <v>0</v>
      </c>
      <c r="AZ269" s="8">
        <v>0</v>
      </c>
      <c r="BA269" s="8">
        <v>0</v>
      </c>
      <c r="BB269" s="8">
        <v>0</v>
      </c>
      <c r="BC269" s="8">
        <v>0</v>
      </c>
      <c r="BD269" s="8">
        <v>0</v>
      </c>
      <c r="BE269" s="8">
        <v>0</v>
      </c>
      <c r="BF269" s="8">
        <v>0</v>
      </c>
      <c r="BG269" s="8">
        <v>0</v>
      </c>
      <c r="BH269" s="8">
        <v>0</v>
      </c>
      <c r="BI269" s="8">
        <v>0</v>
      </c>
      <c r="BJ269" s="8">
        <v>0</v>
      </c>
      <c r="BK269" s="8">
        <v>0</v>
      </c>
      <c r="BL269" s="8">
        <v>0</v>
      </c>
      <c r="BM269" s="8">
        <v>0</v>
      </c>
      <c r="BN269" s="8">
        <v>0</v>
      </c>
      <c r="BO269" s="8">
        <v>0</v>
      </c>
      <c r="BP269" s="8">
        <v>0</v>
      </c>
      <c r="BQ269" s="8">
        <v>0</v>
      </c>
      <c r="BR269" s="8">
        <v>0</v>
      </c>
      <c r="BS269" s="8">
        <v>0</v>
      </c>
    </row>
    <row r="270" spans="1:71" x14ac:dyDescent="0.25">
      <c r="A270" s="3" t="s">
        <v>18</v>
      </c>
      <c r="B270" s="8">
        <v>0</v>
      </c>
      <c r="C270" s="8">
        <v>0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8">
        <v>0</v>
      </c>
      <c r="J270" s="8">
        <v>1</v>
      </c>
      <c r="K270" s="8">
        <f>-$H$250</f>
        <v>-38.4</v>
      </c>
      <c r="L270" s="8">
        <v>-2</v>
      </c>
      <c r="M270" s="8">
        <f>$H$247</f>
        <v>77.767786617045644</v>
      </c>
      <c r="N270" s="8">
        <v>1</v>
      </c>
      <c r="O270" s="8">
        <f>-$H$250</f>
        <v>-38.4</v>
      </c>
      <c r="P270" s="8">
        <v>0</v>
      </c>
      <c r="Q270" s="8">
        <v>0</v>
      </c>
      <c r="R270" s="8">
        <v>0</v>
      </c>
      <c r="S270" s="8">
        <v>0</v>
      </c>
      <c r="T270" s="8">
        <v>0</v>
      </c>
      <c r="U270" s="8">
        <v>0</v>
      </c>
      <c r="V270" s="8">
        <v>0</v>
      </c>
      <c r="W270" s="8">
        <v>0</v>
      </c>
      <c r="X270" s="8">
        <v>0</v>
      </c>
      <c r="Y270" s="8">
        <v>0</v>
      </c>
      <c r="Z270" s="8">
        <v>0</v>
      </c>
      <c r="AA270" s="8">
        <v>0</v>
      </c>
      <c r="AB270" s="8">
        <v>0</v>
      </c>
      <c r="AC270" s="8">
        <v>0</v>
      </c>
      <c r="AD270" s="8">
        <v>0</v>
      </c>
      <c r="AE270" s="8">
        <v>0</v>
      </c>
      <c r="AF270" s="8">
        <v>0</v>
      </c>
      <c r="AG270" s="8">
        <v>0</v>
      </c>
      <c r="AH270" s="8">
        <v>0</v>
      </c>
      <c r="AI270" s="8">
        <v>0</v>
      </c>
      <c r="AJ270" s="8">
        <v>0</v>
      </c>
      <c r="AK270" s="8">
        <v>0</v>
      </c>
      <c r="AL270" s="8">
        <v>0</v>
      </c>
      <c r="AM270" s="8">
        <v>0</v>
      </c>
      <c r="AN270" s="8">
        <v>0</v>
      </c>
      <c r="AO270" s="8">
        <v>0</v>
      </c>
      <c r="AP270" s="8">
        <v>0</v>
      </c>
      <c r="AQ270" s="8">
        <v>0</v>
      </c>
      <c r="AR270" s="8">
        <v>0</v>
      </c>
      <c r="AS270" s="8">
        <v>0</v>
      </c>
      <c r="AT270" s="8">
        <v>0</v>
      </c>
      <c r="AU270" s="8">
        <v>0</v>
      </c>
      <c r="AV270" s="8">
        <v>0</v>
      </c>
      <c r="AW270" s="8">
        <v>0</v>
      </c>
      <c r="AX270" s="8">
        <v>0</v>
      </c>
      <c r="AY270" s="8">
        <v>0</v>
      </c>
      <c r="AZ270" s="8">
        <v>0</v>
      </c>
      <c r="BA270" s="8">
        <v>0</v>
      </c>
      <c r="BB270" s="8">
        <v>0</v>
      </c>
      <c r="BC270" s="8">
        <v>0</v>
      </c>
      <c r="BD270" s="8">
        <v>0</v>
      </c>
      <c r="BE270" s="8">
        <v>0</v>
      </c>
      <c r="BF270" s="8">
        <v>0</v>
      </c>
      <c r="BG270" s="8">
        <v>0</v>
      </c>
      <c r="BH270" s="8">
        <v>0</v>
      </c>
      <c r="BI270" s="8">
        <v>0</v>
      </c>
      <c r="BJ270" s="8">
        <v>0</v>
      </c>
      <c r="BK270" s="8">
        <v>0</v>
      </c>
      <c r="BL270" s="8">
        <v>0</v>
      </c>
      <c r="BM270" s="8">
        <v>0</v>
      </c>
      <c r="BN270" s="8">
        <v>0</v>
      </c>
      <c r="BO270" s="8">
        <v>0</v>
      </c>
      <c r="BP270" s="8">
        <v>0</v>
      </c>
      <c r="BQ270" s="8">
        <v>0</v>
      </c>
      <c r="BR270" s="8">
        <v>0</v>
      </c>
      <c r="BS270" s="8">
        <v>0</v>
      </c>
    </row>
    <row r="271" spans="1:71" x14ac:dyDescent="0.25">
      <c r="A271" s="3" t="s">
        <v>21</v>
      </c>
      <c r="B271" s="8">
        <v>0</v>
      </c>
      <c r="C271" s="8">
        <v>0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 s="8">
        <v>0</v>
      </c>
      <c r="J271" s="8">
        <v>0</v>
      </c>
      <c r="K271" s="8">
        <v>0</v>
      </c>
      <c r="L271" s="8">
        <f>$E$251</f>
        <v>-5.7829713287632957E-3</v>
      </c>
      <c r="M271" s="8">
        <v>1</v>
      </c>
      <c r="N271" s="8">
        <f>-$H$244</f>
        <v>1.1573548288132049E-2</v>
      </c>
      <c r="O271" s="8">
        <f>$H$241</f>
        <v>-1.9991611098188971</v>
      </c>
      <c r="P271" s="8">
        <f>$E$251</f>
        <v>-5.7829713287632957E-3</v>
      </c>
      <c r="Q271" s="8">
        <v>1</v>
      </c>
      <c r="R271" s="8">
        <v>0</v>
      </c>
      <c r="S271" s="8">
        <v>0</v>
      </c>
      <c r="T271" s="8">
        <v>0</v>
      </c>
      <c r="U271" s="8">
        <v>0</v>
      </c>
      <c r="V271" s="8">
        <v>0</v>
      </c>
      <c r="W271" s="8">
        <v>0</v>
      </c>
      <c r="X271" s="8">
        <v>0</v>
      </c>
      <c r="Y271" s="8">
        <v>0</v>
      </c>
      <c r="Z271" s="8">
        <v>0</v>
      </c>
      <c r="AA271" s="8">
        <v>0</v>
      </c>
      <c r="AB271" s="8">
        <v>0</v>
      </c>
      <c r="AC271" s="8">
        <v>0</v>
      </c>
      <c r="AD271" s="8">
        <v>0</v>
      </c>
      <c r="AE271" s="8">
        <v>0</v>
      </c>
      <c r="AF271" s="8">
        <v>0</v>
      </c>
      <c r="AG271" s="8">
        <v>0</v>
      </c>
      <c r="AH271" s="8">
        <v>0</v>
      </c>
      <c r="AI271" s="8">
        <v>0</v>
      </c>
      <c r="AJ271" s="8">
        <v>0</v>
      </c>
      <c r="AK271" s="8">
        <v>0</v>
      </c>
      <c r="AL271" s="8">
        <v>0</v>
      </c>
      <c r="AM271" s="8">
        <v>0</v>
      </c>
      <c r="AN271" s="8">
        <v>0</v>
      </c>
      <c r="AO271" s="8">
        <v>0</v>
      </c>
      <c r="AP271" s="8">
        <v>0</v>
      </c>
      <c r="AQ271" s="8">
        <v>0</v>
      </c>
      <c r="AR271" s="8">
        <v>0</v>
      </c>
      <c r="AS271" s="8">
        <v>0</v>
      </c>
      <c r="AT271" s="8">
        <v>0</v>
      </c>
      <c r="AU271" s="8">
        <v>0</v>
      </c>
      <c r="AV271" s="8">
        <v>0</v>
      </c>
      <c r="AW271" s="8">
        <v>0</v>
      </c>
      <c r="AX271" s="8">
        <v>0</v>
      </c>
      <c r="AY271" s="8">
        <v>0</v>
      </c>
      <c r="AZ271" s="8">
        <v>0</v>
      </c>
      <c r="BA271" s="8">
        <v>0</v>
      </c>
      <c r="BB271" s="8">
        <v>0</v>
      </c>
      <c r="BC271" s="8">
        <v>0</v>
      </c>
      <c r="BD271" s="8">
        <v>0</v>
      </c>
      <c r="BE271" s="8">
        <v>0</v>
      </c>
      <c r="BF271" s="8">
        <v>0</v>
      </c>
      <c r="BG271" s="8">
        <v>0</v>
      </c>
      <c r="BH271" s="8">
        <v>0</v>
      </c>
      <c r="BI271" s="8">
        <v>0</v>
      </c>
      <c r="BJ271" s="8">
        <v>0</v>
      </c>
      <c r="BK271" s="8">
        <v>0</v>
      </c>
      <c r="BL271" s="8">
        <v>0</v>
      </c>
      <c r="BM271" s="8">
        <v>0</v>
      </c>
      <c r="BN271" s="8">
        <v>0</v>
      </c>
      <c r="BO271" s="8">
        <v>0</v>
      </c>
      <c r="BP271" s="8">
        <v>0</v>
      </c>
      <c r="BQ271" s="8">
        <v>0</v>
      </c>
      <c r="BR271" s="8">
        <v>0</v>
      </c>
      <c r="BS271" s="8">
        <v>0</v>
      </c>
    </row>
    <row r="272" spans="1:71" x14ac:dyDescent="0.25">
      <c r="A272" s="3" t="s">
        <v>22</v>
      </c>
      <c r="B272" s="8">
        <v>0</v>
      </c>
      <c r="C272" s="8">
        <v>0</v>
      </c>
      <c r="D272" s="8">
        <v>0</v>
      </c>
      <c r="E272" s="8">
        <v>0</v>
      </c>
      <c r="F272" s="8">
        <v>0</v>
      </c>
      <c r="G272" s="8">
        <v>0</v>
      </c>
      <c r="H272" s="8">
        <v>0</v>
      </c>
      <c r="I272" s="8">
        <v>0</v>
      </c>
      <c r="J272" s="8">
        <v>0</v>
      </c>
      <c r="K272" s="8">
        <v>0</v>
      </c>
      <c r="L272" s="8">
        <v>1</v>
      </c>
      <c r="M272" s="8">
        <f>-$H$250</f>
        <v>-38.4</v>
      </c>
      <c r="N272" s="8">
        <v>-2</v>
      </c>
      <c r="O272" s="8">
        <f>$H$247</f>
        <v>77.767786617045644</v>
      </c>
      <c r="P272" s="8">
        <v>1</v>
      </c>
      <c r="Q272" s="8">
        <f>-$H$250</f>
        <v>-38.4</v>
      </c>
      <c r="R272" s="8">
        <v>0</v>
      </c>
      <c r="S272" s="8">
        <v>0</v>
      </c>
      <c r="T272" s="8">
        <v>0</v>
      </c>
      <c r="U272" s="8">
        <v>0</v>
      </c>
      <c r="V272" s="8">
        <v>0</v>
      </c>
      <c r="W272" s="8">
        <v>0</v>
      </c>
      <c r="X272" s="8">
        <v>0</v>
      </c>
      <c r="Y272" s="8">
        <v>0</v>
      </c>
      <c r="Z272" s="8">
        <v>0</v>
      </c>
      <c r="AA272" s="8">
        <v>0</v>
      </c>
      <c r="AB272" s="8">
        <v>0</v>
      </c>
      <c r="AC272" s="8">
        <v>0</v>
      </c>
      <c r="AD272" s="8">
        <v>0</v>
      </c>
      <c r="AE272" s="8">
        <v>0</v>
      </c>
      <c r="AF272" s="8">
        <v>0</v>
      </c>
      <c r="AG272" s="8">
        <v>0</v>
      </c>
      <c r="AH272" s="8">
        <v>0</v>
      </c>
      <c r="AI272" s="8">
        <v>0</v>
      </c>
      <c r="AJ272" s="8">
        <v>0</v>
      </c>
      <c r="AK272" s="8">
        <v>0</v>
      </c>
      <c r="AL272" s="8">
        <v>0</v>
      </c>
      <c r="AM272" s="8">
        <v>0</v>
      </c>
      <c r="AN272" s="8">
        <v>0</v>
      </c>
      <c r="AO272" s="8">
        <v>0</v>
      </c>
      <c r="AP272" s="8">
        <v>0</v>
      </c>
      <c r="AQ272" s="8">
        <v>0</v>
      </c>
      <c r="AR272" s="8">
        <v>0</v>
      </c>
      <c r="AS272" s="8">
        <v>0</v>
      </c>
      <c r="AT272" s="8">
        <v>0</v>
      </c>
      <c r="AU272" s="8">
        <v>0</v>
      </c>
      <c r="AV272" s="8">
        <v>0</v>
      </c>
      <c r="AW272" s="8">
        <v>0</v>
      </c>
      <c r="AX272" s="8">
        <v>0</v>
      </c>
      <c r="AY272" s="8">
        <v>0</v>
      </c>
      <c r="AZ272" s="8">
        <v>0</v>
      </c>
      <c r="BA272" s="8">
        <v>0</v>
      </c>
      <c r="BB272" s="8">
        <v>0</v>
      </c>
      <c r="BC272" s="8">
        <v>0</v>
      </c>
      <c r="BD272" s="8">
        <v>0</v>
      </c>
      <c r="BE272" s="8">
        <v>0</v>
      </c>
      <c r="BF272" s="8">
        <v>0</v>
      </c>
      <c r="BG272" s="8">
        <v>0</v>
      </c>
      <c r="BH272" s="8">
        <v>0</v>
      </c>
      <c r="BI272" s="8">
        <v>0</v>
      </c>
      <c r="BJ272" s="8">
        <v>0</v>
      </c>
      <c r="BK272" s="8">
        <v>0</v>
      </c>
      <c r="BL272" s="8">
        <v>0</v>
      </c>
      <c r="BM272" s="8">
        <v>0</v>
      </c>
      <c r="BN272" s="8">
        <v>0</v>
      </c>
      <c r="BO272" s="8">
        <v>0</v>
      </c>
      <c r="BP272" s="8">
        <v>0</v>
      </c>
      <c r="BQ272" s="8">
        <v>0</v>
      </c>
      <c r="BR272" s="8">
        <v>0</v>
      </c>
      <c r="BS272" s="8">
        <v>0</v>
      </c>
    </row>
    <row r="273" spans="1:71" x14ac:dyDescent="0.25">
      <c r="A273" s="3" t="s">
        <v>23</v>
      </c>
      <c r="B273" s="8">
        <v>0</v>
      </c>
      <c r="C273" s="8">
        <v>0</v>
      </c>
      <c r="D273" s="8">
        <v>0</v>
      </c>
      <c r="E273" s="8">
        <v>0</v>
      </c>
      <c r="F273" s="8">
        <v>0</v>
      </c>
      <c r="G273" s="8">
        <v>0</v>
      </c>
      <c r="H273" s="8">
        <v>0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  <c r="N273" s="8">
        <f>$E$251</f>
        <v>-5.7829713287632957E-3</v>
      </c>
      <c r="O273" s="8">
        <v>1</v>
      </c>
      <c r="P273" s="8">
        <f>-$H$244</f>
        <v>1.1573548288132049E-2</v>
      </c>
      <c r="Q273" s="8">
        <f>$H$241</f>
        <v>-1.9991611098188971</v>
      </c>
      <c r="R273" s="8">
        <f>$E$251</f>
        <v>-5.7829713287632957E-3</v>
      </c>
      <c r="S273" s="8">
        <v>1</v>
      </c>
      <c r="T273" s="8">
        <v>0</v>
      </c>
      <c r="U273" s="8">
        <v>0</v>
      </c>
      <c r="V273" s="8">
        <v>0</v>
      </c>
      <c r="W273" s="8">
        <v>0</v>
      </c>
      <c r="X273" s="8">
        <v>0</v>
      </c>
      <c r="Y273" s="8">
        <v>0</v>
      </c>
      <c r="Z273" s="8">
        <v>0</v>
      </c>
      <c r="AA273" s="8">
        <v>0</v>
      </c>
      <c r="AB273" s="8">
        <v>0</v>
      </c>
      <c r="AC273" s="8">
        <v>0</v>
      </c>
      <c r="AD273" s="8">
        <v>0</v>
      </c>
      <c r="AE273" s="8">
        <v>0</v>
      </c>
      <c r="AF273" s="8">
        <v>0</v>
      </c>
      <c r="AG273" s="8">
        <v>0</v>
      </c>
      <c r="AH273" s="8">
        <v>0</v>
      </c>
      <c r="AI273" s="8">
        <v>0</v>
      </c>
      <c r="AJ273" s="8">
        <v>0</v>
      </c>
      <c r="AK273" s="8">
        <v>0</v>
      </c>
      <c r="AL273" s="8">
        <v>0</v>
      </c>
      <c r="AM273" s="8">
        <v>0</v>
      </c>
      <c r="AN273" s="8">
        <v>0</v>
      </c>
      <c r="AO273" s="8">
        <v>0</v>
      </c>
      <c r="AP273" s="8">
        <v>0</v>
      </c>
      <c r="AQ273" s="8">
        <v>0</v>
      </c>
      <c r="AR273" s="8">
        <v>0</v>
      </c>
      <c r="AS273" s="8">
        <v>0</v>
      </c>
      <c r="AT273" s="8">
        <v>0</v>
      </c>
      <c r="AU273" s="8">
        <v>0</v>
      </c>
      <c r="AV273" s="8">
        <v>0</v>
      </c>
      <c r="AW273" s="8">
        <v>0</v>
      </c>
      <c r="AX273" s="8">
        <v>0</v>
      </c>
      <c r="AY273" s="8">
        <v>0</v>
      </c>
      <c r="AZ273" s="8">
        <v>0</v>
      </c>
      <c r="BA273" s="8">
        <v>0</v>
      </c>
      <c r="BB273" s="8">
        <v>0</v>
      </c>
      <c r="BC273" s="8">
        <v>0</v>
      </c>
      <c r="BD273" s="8">
        <v>0</v>
      </c>
      <c r="BE273" s="8">
        <v>0</v>
      </c>
      <c r="BF273" s="8">
        <v>0</v>
      </c>
      <c r="BG273" s="8">
        <v>0</v>
      </c>
      <c r="BH273" s="8">
        <v>0</v>
      </c>
      <c r="BI273" s="8">
        <v>0</v>
      </c>
      <c r="BJ273" s="8">
        <v>0</v>
      </c>
      <c r="BK273" s="8">
        <v>0</v>
      </c>
      <c r="BL273" s="8">
        <v>0</v>
      </c>
      <c r="BM273" s="8">
        <v>0</v>
      </c>
      <c r="BN273" s="8">
        <v>0</v>
      </c>
      <c r="BO273" s="8">
        <v>0</v>
      </c>
      <c r="BP273" s="8">
        <v>0</v>
      </c>
      <c r="BQ273" s="8">
        <v>0</v>
      </c>
      <c r="BR273" s="8">
        <v>0</v>
      </c>
      <c r="BS273" s="8">
        <v>0</v>
      </c>
    </row>
    <row r="274" spans="1:71" x14ac:dyDescent="0.25">
      <c r="A274" s="3" t="s">
        <v>24</v>
      </c>
      <c r="B274" s="8">
        <v>0</v>
      </c>
      <c r="C274" s="8">
        <v>0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8">
        <v>1</v>
      </c>
      <c r="O274" s="8">
        <f>-$H$250</f>
        <v>-38.4</v>
      </c>
      <c r="P274" s="8">
        <v>-2</v>
      </c>
      <c r="Q274" s="8">
        <f>$H$247</f>
        <v>77.767786617045644</v>
      </c>
      <c r="R274" s="8">
        <v>1</v>
      </c>
      <c r="S274" s="8">
        <f>-$H$250</f>
        <v>-38.4</v>
      </c>
      <c r="T274" s="8">
        <v>0</v>
      </c>
      <c r="U274" s="8">
        <v>0</v>
      </c>
      <c r="V274" s="8">
        <v>0</v>
      </c>
      <c r="W274" s="8">
        <v>0</v>
      </c>
      <c r="X274" s="8">
        <v>0</v>
      </c>
      <c r="Y274" s="8">
        <v>0</v>
      </c>
      <c r="Z274" s="8">
        <v>0</v>
      </c>
      <c r="AA274" s="8">
        <v>0</v>
      </c>
      <c r="AB274" s="8">
        <v>0</v>
      </c>
      <c r="AC274" s="8">
        <v>0</v>
      </c>
      <c r="AD274" s="8">
        <v>0</v>
      </c>
      <c r="AE274" s="8">
        <v>0</v>
      </c>
      <c r="AF274" s="8">
        <v>0</v>
      </c>
      <c r="AG274" s="8">
        <v>0</v>
      </c>
      <c r="AH274" s="8">
        <v>0</v>
      </c>
      <c r="AI274" s="8">
        <v>0</v>
      </c>
      <c r="AJ274" s="8">
        <v>0</v>
      </c>
      <c r="AK274" s="8">
        <v>0</v>
      </c>
      <c r="AL274" s="8">
        <v>0</v>
      </c>
      <c r="AM274" s="8">
        <v>0</v>
      </c>
      <c r="AN274" s="8">
        <v>0</v>
      </c>
      <c r="AO274" s="8">
        <v>0</v>
      </c>
      <c r="AP274" s="8">
        <v>0</v>
      </c>
      <c r="AQ274" s="8">
        <v>0</v>
      </c>
      <c r="AR274" s="8">
        <v>0</v>
      </c>
      <c r="AS274" s="8">
        <v>0</v>
      </c>
      <c r="AT274" s="8">
        <v>0</v>
      </c>
      <c r="AU274" s="8">
        <v>0</v>
      </c>
      <c r="AV274" s="8">
        <v>0</v>
      </c>
      <c r="AW274" s="8">
        <v>0</v>
      </c>
      <c r="AX274" s="8">
        <v>0</v>
      </c>
      <c r="AY274" s="8">
        <v>0</v>
      </c>
      <c r="AZ274" s="8">
        <v>0</v>
      </c>
      <c r="BA274" s="8">
        <v>0</v>
      </c>
      <c r="BB274" s="8">
        <v>0</v>
      </c>
      <c r="BC274" s="8">
        <v>0</v>
      </c>
      <c r="BD274" s="8">
        <v>0</v>
      </c>
      <c r="BE274" s="8">
        <v>0</v>
      </c>
      <c r="BF274" s="8">
        <v>0</v>
      </c>
      <c r="BG274" s="8">
        <v>0</v>
      </c>
      <c r="BH274" s="8">
        <v>0</v>
      </c>
      <c r="BI274" s="8">
        <v>0</v>
      </c>
      <c r="BJ274" s="8">
        <v>0</v>
      </c>
      <c r="BK274" s="8">
        <v>0</v>
      </c>
      <c r="BL274" s="8">
        <v>0</v>
      </c>
      <c r="BM274" s="8">
        <v>0</v>
      </c>
      <c r="BN274" s="8">
        <v>0</v>
      </c>
      <c r="BO274" s="8">
        <v>0</v>
      </c>
      <c r="BP274" s="8">
        <v>0</v>
      </c>
      <c r="BQ274" s="8">
        <v>0</v>
      </c>
      <c r="BR274" s="8">
        <v>0</v>
      </c>
      <c r="BS274" s="8">
        <v>0</v>
      </c>
    </row>
    <row r="275" spans="1:71" x14ac:dyDescent="0.25">
      <c r="A275" s="3" t="s">
        <v>25</v>
      </c>
      <c r="B275" s="8">
        <v>0</v>
      </c>
      <c r="C275" s="8">
        <v>0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8">
        <f>$E$251</f>
        <v>-5.7829713287632957E-3</v>
      </c>
      <c r="Q275" s="8">
        <v>1</v>
      </c>
      <c r="R275" s="8">
        <f>-$H$244</f>
        <v>1.1573548288132049E-2</v>
      </c>
      <c r="S275" s="8">
        <f>$H$241</f>
        <v>-1.9991611098188971</v>
      </c>
      <c r="T275" s="8">
        <f>$E$251</f>
        <v>-5.7829713287632957E-3</v>
      </c>
      <c r="U275" s="8">
        <v>1</v>
      </c>
      <c r="V275" s="8">
        <v>0</v>
      </c>
      <c r="W275" s="8">
        <v>0</v>
      </c>
      <c r="X275" s="8">
        <v>0</v>
      </c>
      <c r="Y275" s="8">
        <v>0</v>
      </c>
      <c r="Z275" s="8">
        <v>0</v>
      </c>
      <c r="AA275" s="8">
        <v>0</v>
      </c>
      <c r="AB275" s="8">
        <v>0</v>
      </c>
      <c r="AC275" s="8">
        <v>0</v>
      </c>
      <c r="AD275" s="8">
        <v>0</v>
      </c>
      <c r="AE275" s="8">
        <v>0</v>
      </c>
      <c r="AF275" s="8">
        <v>0</v>
      </c>
      <c r="AG275" s="8">
        <v>0</v>
      </c>
      <c r="AH275" s="8">
        <v>0</v>
      </c>
      <c r="AI275" s="8">
        <v>0</v>
      </c>
      <c r="AJ275" s="8">
        <v>0</v>
      </c>
      <c r="AK275" s="8">
        <v>0</v>
      </c>
      <c r="AL275" s="8">
        <v>0</v>
      </c>
      <c r="AM275" s="8">
        <v>0</v>
      </c>
      <c r="AN275" s="8">
        <v>0</v>
      </c>
      <c r="AO275" s="8">
        <v>0</v>
      </c>
      <c r="AP275" s="8">
        <v>0</v>
      </c>
      <c r="AQ275" s="8">
        <v>0</v>
      </c>
      <c r="AR275" s="8">
        <v>0</v>
      </c>
      <c r="AS275" s="8">
        <v>0</v>
      </c>
      <c r="AT275" s="8">
        <v>0</v>
      </c>
      <c r="AU275" s="8">
        <v>0</v>
      </c>
      <c r="AV275" s="8">
        <v>0</v>
      </c>
      <c r="AW275" s="8">
        <v>0</v>
      </c>
      <c r="AX275" s="8">
        <v>0</v>
      </c>
      <c r="AY275" s="8">
        <v>0</v>
      </c>
      <c r="AZ275" s="8">
        <v>0</v>
      </c>
      <c r="BA275" s="8">
        <v>0</v>
      </c>
      <c r="BB275" s="8">
        <v>0</v>
      </c>
      <c r="BC275" s="8">
        <v>0</v>
      </c>
      <c r="BD275" s="8">
        <v>0</v>
      </c>
      <c r="BE275" s="8">
        <v>0</v>
      </c>
      <c r="BF275" s="8">
        <v>0</v>
      </c>
      <c r="BG275" s="8">
        <v>0</v>
      </c>
      <c r="BH275" s="8">
        <v>0</v>
      </c>
      <c r="BI275" s="8">
        <v>0</v>
      </c>
      <c r="BJ275" s="8">
        <v>0</v>
      </c>
      <c r="BK275" s="8">
        <v>0</v>
      </c>
      <c r="BL275" s="8">
        <v>0</v>
      </c>
      <c r="BM275" s="8">
        <v>0</v>
      </c>
      <c r="BN275" s="8">
        <v>0</v>
      </c>
      <c r="BO275" s="8">
        <v>0</v>
      </c>
      <c r="BP275" s="8">
        <v>0</v>
      </c>
      <c r="BQ275" s="8">
        <v>0</v>
      </c>
      <c r="BR275" s="8">
        <v>0</v>
      </c>
      <c r="BS275" s="8">
        <v>0</v>
      </c>
    </row>
    <row r="276" spans="1:71" x14ac:dyDescent="0.25">
      <c r="A276" s="3" t="s">
        <v>26</v>
      </c>
      <c r="B276" s="8">
        <v>0</v>
      </c>
      <c r="C276" s="8">
        <v>0</v>
      </c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  <c r="P276" s="8">
        <v>1</v>
      </c>
      <c r="Q276" s="8">
        <f>-$H$250</f>
        <v>-38.4</v>
      </c>
      <c r="R276" s="8">
        <v>-2</v>
      </c>
      <c r="S276" s="8">
        <f>$H$247</f>
        <v>77.767786617045644</v>
      </c>
      <c r="T276" s="8">
        <v>1</v>
      </c>
      <c r="U276" s="8">
        <f>-$H$250</f>
        <v>-38.4</v>
      </c>
      <c r="V276" s="8">
        <v>0</v>
      </c>
      <c r="W276" s="8">
        <v>0</v>
      </c>
      <c r="X276" s="8">
        <v>0</v>
      </c>
      <c r="Y276" s="8">
        <v>0</v>
      </c>
      <c r="Z276" s="8">
        <v>0</v>
      </c>
      <c r="AA276" s="8">
        <v>0</v>
      </c>
      <c r="AB276" s="8">
        <v>0</v>
      </c>
      <c r="AC276" s="8">
        <v>0</v>
      </c>
      <c r="AD276" s="8">
        <v>0</v>
      </c>
      <c r="AE276" s="8">
        <v>0</v>
      </c>
      <c r="AF276" s="8">
        <v>0</v>
      </c>
      <c r="AG276" s="8">
        <v>0</v>
      </c>
      <c r="AH276" s="8">
        <v>0</v>
      </c>
      <c r="AI276" s="8">
        <v>0</v>
      </c>
      <c r="AJ276" s="8">
        <v>0</v>
      </c>
      <c r="AK276" s="8">
        <v>0</v>
      </c>
      <c r="AL276" s="8">
        <v>0</v>
      </c>
      <c r="AM276" s="8">
        <v>0</v>
      </c>
      <c r="AN276" s="8">
        <v>0</v>
      </c>
      <c r="AO276" s="8">
        <v>0</v>
      </c>
      <c r="AP276" s="8">
        <v>0</v>
      </c>
      <c r="AQ276" s="8">
        <v>0</v>
      </c>
      <c r="AR276" s="8">
        <v>0</v>
      </c>
      <c r="AS276" s="8">
        <v>0</v>
      </c>
      <c r="AT276" s="8">
        <v>0</v>
      </c>
      <c r="AU276" s="8">
        <v>0</v>
      </c>
      <c r="AV276" s="8">
        <v>0</v>
      </c>
      <c r="AW276" s="8">
        <v>0</v>
      </c>
      <c r="AX276" s="8">
        <v>0</v>
      </c>
      <c r="AY276" s="8">
        <v>0</v>
      </c>
      <c r="AZ276" s="8">
        <v>0</v>
      </c>
      <c r="BA276" s="8">
        <v>0</v>
      </c>
      <c r="BB276" s="8">
        <v>0</v>
      </c>
      <c r="BC276" s="8">
        <v>0</v>
      </c>
      <c r="BD276" s="8">
        <v>0</v>
      </c>
      <c r="BE276" s="8">
        <v>0</v>
      </c>
      <c r="BF276" s="8">
        <v>0</v>
      </c>
      <c r="BG276" s="8">
        <v>0</v>
      </c>
      <c r="BH276" s="8">
        <v>0</v>
      </c>
      <c r="BI276" s="8">
        <v>0</v>
      </c>
      <c r="BJ276" s="8">
        <v>0</v>
      </c>
      <c r="BK276" s="8">
        <v>0</v>
      </c>
      <c r="BL276" s="8">
        <v>0</v>
      </c>
      <c r="BM276" s="8">
        <v>0</v>
      </c>
      <c r="BN276" s="8">
        <v>0</v>
      </c>
      <c r="BO276" s="8">
        <v>0</v>
      </c>
      <c r="BP276" s="8">
        <v>0</v>
      </c>
      <c r="BQ276" s="8">
        <v>0</v>
      </c>
      <c r="BR276" s="8">
        <v>0</v>
      </c>
      <c r="BS276" s="8">
        <v>0</v>
      </c>
    </row>
    <row r="277" spans="1:71" x14ac:dyDescent="0.25">
      <c r="A277" s="3" t="s">
        <v>27</v>
      </c>
      <c r="B277" s="8">
        <v>0</v>
      </c>
      <c r="C277" s="8">
        <v>0</v>
      </c>
      <c r="D277" s="8">
        <v>0</v>
      </c>
      <c r="E277" s="8">
        <v>0</v>
      </c>
      <c r="F277" s="8">
        <v>0</v>
      </c>
      <c r="G277" s="8">
        <v>0</v>
      </c>
      <c r="H277" s="8"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  <c r="P277" s="8">
        <v>0</v>
      </c>
      <c r="Q277" s="8">
        <v>0</v>
      </c>
      <c r="R277" s="8">
        <f>$E$251</f>
        <v>-5.7829713287632957E-3</v>
      </c>
      <c r="S277" s="8">
        <v>1</v>
      </c>
      <c r="T277" s="8">
        <f>-$H$244</f>
        <v>1.1573548288132049E-2</v>
      </c>
      <c r="U277" s="8">
        <f>$H$241</f>
        <v>-1.9991611098188971</v>
      </c>
      <c r="V277" s="8">
        <f>$E$251</f>
        <v>-5.7829713287632957E-3</v>
      </c>
      <c r="W277" s="8">
        <v>1</v>
      </c>
      <c r="X277" s="8">
        <v>0</v>
      </c>
      <c r="Y277" s="8">
        <v>0</v>
      </c>
      <c r="Z277" s="8">
        <v>0</v>
      </c>
      <c r="AA277" s="8">
        <v>0</v>
      </c>
      <c r="AB277" s="8">
        <v>0</v>
      </c>
      <c r="AC277" s="8">
        <v>0</v>
      </c>
      <c r="AD277" s="8">
        <v>0</v>
      </c>
      <c r="AE277" s="8">
        <v>0</v>
      </c>
      <c r="AF277" s="8">
        <v>0</v>
      </c>
      <c r="AG277" s="8">
        <v>0</v>
      </c>
      <c r="AH277" s="8">
        <v>0</v>
      </c>
      <c r="AI277" s="8">
        <v>0</v>
      </c>
      <c r="AJ277" s="8">
        <v>0</v>
      </c>
      <c r="AK277" s="8">
        <v>0</v>
      </c>
      <c r="AL277" s="8">
        <v>0</v>
      </c>
      <c r="AM277" s="8">
        <v>0</v>
      </c>
      <c r="AN277" s="8">
        <v>0</v>
      </c>
      <c r="AO277" s="8">
        <v>0</v>
      </c>
      <c r="AP277" s="8">
        <v>0</v>
      </c>
      <c r="AQ277" s="8">
        <v>0</v>
      </c>
      <c r="AR277" s="8">
        <v>0</v>
      </c>
      <c r="AS277" s="8">
        <v>0</v>
      </c>
      <c r="AT277" s="8">
        <v>0</v>
      </c>
      <c r="AU277" s="8">
        <v>0</v>
      </c>
      <c r="AV277" s="8">
        <v>0</v>
      </c>
      <c r="AW277" s="8">
        <v>0</v>
      </c>
      <c r="AX277" s="8">
        <v>0</v>
      </c>
      <c r="AY277" s="8">
        <v>0</v>
      </c>
      <c r="AZ277" s="8">
        <v>0</v>
      </c>
      <c r="BA277" s="8">
        <v>0</v>
      </c>
      <c r="BB277" s="8">
        <v>0</v>
      </c>
      <c r="BC277" s="8">
        <v>0</v>
      </c>
      <c r="BD277" s="8">
        <v>0</v>
      </c>
      <c r="BE277" s="8">
        <v>0</v>
      </c>
      <c r="BF277" s="8">
        <v>0</v>
      </c>
      <c r="BG277" s="8">
        <v>0</v>
      </c>
      <c r="BH277" s="8">
        <v>0</v>
      </c>
      <c r="BI277" s="8">
        <v>0</v>
      </c>
      <c r="BJ277" s="8">
        <v>0</v>
      </c>
      <c r="BK277" s="8">
        <v>0</v>
      </c>
      <c r="BL277" s="8">
        <v>0</v>
      </c>
      <c r="BM277" s="8">
        <v>0</v>
      </c>
      <c r="BN277" s="8">
        <v>0</v>
      </c>
      <c r="BO277" s="8">
        <v>0</v>
      </c>
      <c r="BP277" s="8">
        <v>0</v>
      </c>
      <c r="BQ277" s="8">
        <v>0</v>
      </c>
      <c r="BR277" s="8">
        <v>0</v>
      </c>
      <c r="BS277" s="8">
        <v>0</v>
      </c>
    </row>
    <row r="278" spans="1:71" x14ac:dyDescent="0.25">
      <c r="A278" s="3" t="s">
        <v>28</v>
      </c>
      <c r="B278" s="8">
        <v>0</v>
      </c>
      <c r="C278" s="8">
        <v>0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  <c r="N278" s="8">
        <v>0</v>
      </c>
      <c r="O278" s="8">
        <v>0</v>
      </c>
      <c r="P278" s="8">
        <v>0</v>
      </c>
      <c r="Q278" s="8">
        <v>0</v>
      </c>
      <c r="R278" s="8">
        <v>1</v>
      </c>
      <c r="S278" s="8">
        <f>-$H$250</f>
        <v>-38.4</v>
      </c>
      <c r="T278" s="8">
        <v>-2</v>
      </c>
      <c r="U278" s="8">
        <f>$H$247</f>
        <v>77.767786617045644</v>
      </c>
      <c r="V278" s="8">
        <v>1</v>
      </c>
      <c r="W278" s="8">
        <f>-$H$250</f>
        <v>-38.4</v>
      </c>
      <c r="X278" s="8">
        <v>0</v>
      </c>
      <c r="Y278" s="8">
        <v>0</v>
      </c>
      <c r="Z278" s="8">
        <v>0</v>
      </c>
      <c r="AA278" s="8">
        <v>0</v>
      </c>
      <c r="AB278" s="8">
        <v>0</v>
      </c>
      <c r="AC278" s="8">
        <v>0</v>
      </c>
      <c r="AD278" s="8">
        <v>0</v>
      </c>
      <c r="AE278" s="8">
        <v>0</v>
      </c>
      <c r="AF278" s="8">
        <v>0</v>
      </c>
      <c r="AG278" s="8">
        <v>0</v>
      </c>
      <c r="AH278" s="8">
        <v>0</v>
      </c>
      <c r="AI278" s="8">
        <v>0</v>
      </c>
      <c r="AJ278" s="8">
        <v>0</v>
      </c>
      <c r="AK278" s="8">
        <v>0</v>
      </c>
      <c r="AL278" s="8">
        <v>0</v>
      </c>
      <c r="AM278" s="8">
        <v>0</v>
      </c>
      <c r="AN278" s="8">
        <v>0</v>
      </c>
      <c r="AO278" s="8">
        <v>0</v>
      </c>
      <c r="AP278" s="8">
        <v>0</v>
      </c>
      <c r="AQ278" s="8">
        <v>0</v>
      </c>
      <c r="AR278" s="8">
        <v>0</v>
      </c>
      <c r="AS278" s="8">
        <v>0</v>
      </c>
      <c r="AT278" s="8">
        <v>0</v>
      </c>
      <c r="AU278" s="8">
        <v>0</v>
      </c>
      <c r="AV278" s="8">
        <v>0</v>
      </c>
      <c r="AW278" s="8">
        <v>0</v>
      </c>
      <c r="AX278" s="8">
        <v>0</v>
      </c>
      <c r="AY278" s="8">
        <v>0</v>
      </c>
      <c r="AZ278" s="8">
        <v>0</v>
      </c>
      <c r="BA278" s="8">
        <v>0</v>
      </c>
      <c r="BB278" s="8">
        <v>0</v>
      </c>
      <c r="BC278" s="8">
        <v>0</v>
      </c>
      <c r="BD278" s="8">
        <v>0</v>
      </c>
      <c r="BE278" s="8">
        <v>0</v>
      </c>
      <c r="BF278" s="8">
        <v>0</v>
      </c>
      <c r="BG278" s="8">
        <v>0</v>
      </c>
      <c r="BH278" s="8">
        <v>0</v>
      </c>
      <c r="BI278" s="8">
        <v>0</v>
      </c>
      <c r="BJ278" s="8">
        <v>0</v>
      </c>
      <c r="BK278" s="8">
        <v>0</v>
      </c>
      <c r="BL278" s="8">
        <v>0</v>
      </c>
      <c r="BM278" s="8">
        <v>0</v>
      </c>
      <c r="BN278" s="8">
        <v>0</v>
      </c>
      <c r="BO278" s="8">
        <v>0</v>
      </c>
      <c r="BP278" s="8">
        <v>0</v>
      </c>
      <c r="BQ278" s="8">
        <v>0</v>
      </c>
      <c r="BR278" s="8">
        <v>0</v>
      </c>
      <c r="BS278" s="8">
        <v>0</v>
      </c>
    </row>
    <row r="279" spans="1:71" x14ac:dyDescent="0.25">
      <c r="A279" s="3" t="s">
        <v>34</v>
      </c>
      <c r="B279" s="8">
        <v>0</v>
      </c>
      <c r="C279" s="8">
        <v>0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0</v>
      </c>
      <c r="Q279" s="8">
        <v>0</v>
      </c>
      <c r="R279" s="8">
        <v>0</v>
      </c>
      <c r="S279" s="8">
        <v>0</v>
      </c>
      <c r="T279" s="8">
        <f>$E$251</f>
        <v>-5.7829713287632957E-3</v>
      </c>
      <c r="U279" s="8">
        <v>1</v>
      </c>
      <c r="V279" s="8">
        <f>-$H$244</f>
        <v>1.1573548288132049E-2</v>
      </c>
      <c r="W279" s="8">
        <f>$H$241</f>
        <v>-1.9991611098188971</v>
      </c>
      <c r="X279" s="8">
        <f>$E$251</f>
        <v>-5.7829713287632957E-3</v>
      </c>
      <c r="Y279" s="8">
        <v>1</v>
      </c>
      <c r="Z279" s="8">
        <v>0</v>
      </c>
      <c r="AA279" s="8">
        <v>0</v>
      </c>
      <c r="AB279" s="8">
        <v>0</v>
      </c>
      <c r="AC279" s="8">
        <v>0</v>
      </c>
      <c r="AD279" s="8">
        <v>0</v>
      </c>
      <c r="AE279" s="8">
        <v>0</v>
      </c>
      <c r="AF279" s="8">
        <v>0</v>
      </c>
      <c r="AG279" s="8">
        <v>0</v>
      </c>
      <c r="AH279" s="8">
        <v>0</v>
      </c>
      <c r="AI279" s="8">
        <v>0</v>
      </c>
      <c r="AJ279" s="8">
        <v>0</v>
      </c>
      <c r="AK279" s="8">
        <v>0</v>
      </c>
      <c r="AL279" s="8">
        <v>0</v>
      </c>
      <c r="AM279" s="8">
        <v>0</v>
      </c>
      <c r="AN279" s="8">
        <v>0</v>
      </c>
      <c r="AO279" s="8">
        <v>0</v>
      </c>
      <c r="AP279" s="8">
        <v>0</v>
      </c>
      <c r="AQ279" s="8">
        <v>0</v>
      </c>
      <c r="AR279" s="8">
        <v>0</v>
      </c>
      <c r="AS279" s="8">
        <v>0</v>
      </c>
      <c r="AT279" s="8">
        <v>0</v>
      </c>
      <c r="AU279" s="8">
        <v>0</v>
      </c>
      <c r="AV279" s="8">
        <v>0</v>
      </c>
      <c r="AW279" s="8">
        <v>0</v>
      </c>
      <c r="AX279" s="8">
        <v>0</v>
      </c>
      <c r="AY279" s="8">
        <v>0</v>
      </c>
      <c r="AZ279" s="8">
        <v>0</v>
      </c>
      <c r="BA279" s="8">
        <v>0</v>
      </c>
      <c r="BB279" s="8">
        <v>0</v>
      </c>
      <c r="BC279" s="8">
        <v>0</v>
      </c>
      <c r="BD279" s="8">
        <v>0</v>
      </c>
      <c r="BE279" s="8">
        <v>0</v>
      </c>
      <c r="BF279" s="8">
        <v>0</v>
      </c>
      <c r="BG279" s="8">
        <v>0</v>
      </c>
      <c r="BH279" s="8">
        <v>0</v>
      </c>
      <c r="BI279" s="8">
        <v>0</v>
      </c>
      <c r="BJ279" s="8">
        <v>0</v>
      </c>
      <c r="BK279" s="8">
        <v>0</v>
      </c>
      <c r="BL279" s="8">
        <v>0</v>
      </c>
      <c r="BM279" s="8">
        <v>0</v>
      </c>
      <c r="BN279" s="8">
        <v>0</v>
      </c>
      <c r="BO279" s="8">
        <v>0</v>
      </c>
      <c r="BP279" s="8">
        <v>0</v>
      </c>
      <c r="BQ279" s="8">
        <v>0</v>
      </c>
      <c r="BR279" s="8">
        <v>0</v>
      </c>
      <c r="BS279" s="8">
        <v>0</v>
      </c>
    </row>
    <row r="280" spans="1:71" x14ac:dyDescent="0.25">
      <c r="A280" s="3" t="s">
        <v>35</v>
      </c>
      <c r="B280" s="8">
        <v>0</v>
      </c>
      <c r="C280" s="8">
        <v>0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0</v>
      </c>
      <c r="Q280" s="8">
        <v>0</v>
      </c>
      <c r="R280" s="8">
        <v>0</v>
      </c>
      <c r="S280" s="8">
        <v>0</v>
      </c>
      <c r="T280" s="8">
        <v>1</v>
      </c>
      <c r="U280" s="8">
        <f>-$H$250</f>
        <v>-38.4</v>
      </c>
      <c r="V280" s="8">
        <v>-2</v>
      </c>
      <c r="W280" s="8">
        <f>$H$247</f>
        <v>77.767786617045644</v>
      </c>
      <c r="X280" s="8">
        <v>1</v>
      </c>
      <c r="Y280" s="8">
        <f>-$H$250</f>
        <v>-38.4</v>
      </c>
      <c r="Z280" s="8">
        <v>0</v>
      </c>
      <c r="AA280" s="8">
        <v>0</v>
      </c>
      <c r="AB280" s="8">
        <v>0</v>
      </c>
      <c r="AC280" s="8">
        <v>0</v>
      </c>
      <c r="AD280" s="8">
        <v>0</v>
      </c>
      <c r="AE280" s="8">
        <v>0</v>
      </c>
      <c r="AF280" s="8">
        <v>0</v>
      </c>
      <c r="AG280" s="8">
        <v>0</v>
      </c>
      <c r="AH280" s="8">
        <v>0</v>
      </c>
      <c r="AI280" s="8">
        <v>0</v>
      </c>
      <c r="AJ280" s="8">
        <v>0</v>
      </c>
      <c r="AK280" s="8">
        <v>0</v>
      </c>
      <c r="AL280" s="8">
        <v>0</v>
      </c>
      <c r="AM280" s="8">
        <v>0</v>
      </c>
      <c r="AN280" s="8">
        <v>0</v>
      </c>
      <c r="AO280" s="8">
        <v>0</v>
      </c>
      <c r="AP280" s="8">
        <v>0</v>
      </c>
      <c r="AQ280" s="8">
        <v>0</v>
      </c>
      <c r="AR280" s="8">
        <v>0</v>
      </c>
      <c r="AS280" s="8">
        <v>0</v>
      </c>
      <c r="AT280" s="8">
        <v>0</v>
      </c>
      <c r="AU280" s="8">
        <v>0</v>
      </c>
      <c r="AV280" s="8">
        <v>0</v>
      </c>
      <c r="AW280" s="8">
        <v>0</v>
      </c>
      <c r="AX280" s="8">
        <v>0</v>
      </c>
      <c r="AY280" s="8">
        <v>0</v>
      </c>
      <c r="AZ280" s="8">
        <v>0</v>
      </c>
      <c r="BA280" s="8">
        <v>0</v>
      </c>
      <c r="BB280" s="8">
        <v>0</v>
      </c>
      <c r="BC280" s="8">
        <v>0</v>
      </c>
      <c r="BD280" s="8">
        <v>0</v>
      </c>
      <c r="BE280" s="8">
        <v>0</v>
      </c>
      <c r="BF280" s="8">
        <v>0</v>
      </c>
      <c r="BG280" s="8">
        <v>0</v>
      </c>
      <c r="BH280" s="8">
        <v>0</v>
      </c>
      <c r="BI280" s="8">
        <v>0</v>
      </c>
      <c r="BJ280" s="8">
        <v>0</v>
      </c>
      <c r="BK280" s="8">
        <v>0</v>
      </c>
      <c r="BL280" s="8">
        <v>0</v>
      </c>
      <c r="BM280" s="8">
        <v>0</v>
      </c>
      <c r="BN280" s="8">
        <v>0</v>
      </c>
      <c r="BO280" s="8">
        <v>0</v>
      </c>
      <c r="BP280" s="8">
        <v>0</v>
      </c>
      <c r="BQ280" s="8">
        <v>0</v>
      </c>
      <c r="BR280" s="8">
        <v>0</v>
      </c>
      <c r="BS280" s="8">
        <v>0</v>
      </c>
    </row>
    <row r="281" spans="1:71" x14ac:dyDescent="0.25">
      <c r="A281" s="3" t="s">
        <v>36</v>
      </c>
      <c r="B281" s="8">
        <v>0</v>
      </c>
      <c r="C281" s="8">
        <v>0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  <c r="O281" s="8">
        <v>0</v>
      </c>
      <c r="P281" s="8">
        <v>0</v>
      </c>
      <c r="Q281" s="8">
        <v>0</v>
      </c>
      <c r="R281" s="8">
        <v>0</v>
      </c>
      <c r="S281" s="8">
        <v>0</v>
      </c>
      <c r="T281" s="8">
        <v>0</v>
      </c>
      <c r="U281" s="8">
        <v>0</v>
      </c>
      <c r="V281" s="8">
        <f>$E$251</f>
        <v>-5.7829713287632957E-3</v>
      </c>
      <c r="W281" s="8">
        <v>1</v>
      </c>
      <c r="X281" s="8">
        <f>-$H$244</f>
        <v>1.1573548288132049E-2</v>
      </c>
      <c r="Y281" s="8">
        <f>$H$241</f>
        <v>-1.9991611098188971</v>
      </c>
      <c r="Z281" s="8">
        <f>$E$251</f>
        <v>-5.7829713287632957E-3</v>
      </c>
      <c r="AA281" s="8">
        <v>1</v>
      </c>
      <c r="AB281" s="8">
        <v>0</v>
      </c>
      <c r="AC281" s="8">
        <v>0</v>
      </c>
      <c r="AD281" s="8">
        <v>0</v>
      </c>
      <c r="AE281" s="8">
        <v>0</v>
      </c>
      <c r="AF281" s="8">
        <v>0</v>
      </c>
      <c r="AG281" s="8">
        <v>0</v>
      </c>
      <c r="AH281" s="8">
        <v>0</v>
      </c>
      <c r="AI281" s="8">
        <v>0</v>
      </c>
      <c r="AJ281" s="8">
        <v>0</v>
      </c>
      <c r="AK281" s="8">
        <v>0</v>
      </c>
      <c r="AL281" s="8">
        <v>0</v>
      </c>
      <c r="AM281" s="8">
        <v>0</v>
      </c>
      <c r="AN281" s="8">
        <v>0</v>
      </c>
      <c r="AO281" s="8">
        <v>0</v>
      </c>
      <c r="AP281" s="8">
        <v>0</v>
      </c>
      <c r="AQ281" s="8">
        <v>0</v>
      </c>
      <c r="AR281" s="8">
        <v>0</v>
      </c>
      <c r="AS281" s="8">
        <v>0</v>
      </c>
      <c r="AT281" s="8">
        <v>0</v>
      </c>
      <c r="AU281" s="8">
        <v>0</v>
      </c>
      <c r="AV281" s="8">
        <v>0</v>
      </c>
      <c r="AW281" s="8">
        <v>0</v>
      </c>
      <c r="AX281" s="8">
        <v>0</v>
      </c>
      <c r="AY281" s="8">
        <v>0</v>
      </c>
      <c r="AZ281" s="8">
        <v>0</v>
      </c>
      <c r="BA281" s="8">
        <v>0</v>
      </c>
      <c r="BB281" s="8">
        <v>0</v>
      </c>
      <c r="BC281" s="8">
        <v>0</v>
      </c>
      <c r="BD281" s="8">
        <v>0</v>
      </c>
      <c r="BE281" s="8">
        <v>0</v>
      </c>
      <c r="BF281" s="8">
        <v>0</v>
      </c>
      <c r="BG281" s="8">
        <v>0</v>
      </c>
      <c r="BH281" s="8">
        <v>0</v>
      </c>
      <c r="BI281" s="8">
        <v>0</v>
      </c>
      <c r="BJ281" s="8">
        <v>0</v>
      </c>
      <c r="BK281" s="8">
        <v>0</v>
      </c>
      <c r="BL281" s="8">
        <v>0</v>
      </c>
      <c r="BM281" s="8">
        <v>0</v>
      </c>
      <c r="BN281" s="8">
        <v>0</v>
      </c>
      <c r="BO281" s="8">
        <v>0</v>
      </c>
      <c r="BP281" s="8">
        <v>0</v>
      </c>
      <c r="BQ281" s="8">
        <v>0</v>
      </c>
      <c r="BR281" s="8">
        <v>0</v>
      </c>
      <c r="BS281" s="8">
        <v>0</v>
      </c>
    </row>
    <row r="282" spans="1:71" x14ac:dyDescent="0.25">
      <c r="A282" s="3" t="s">
        <v>37</v>
      </c>
      <c r="B282" s="8">
        <v>0</v>
      </c>
      <c r="C282" s="8">
        <v>0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  <c r="P282" s="8">
        <v>0</v>
      </c>
      <c r="Q282" s="8">
        <v>0</v>
      </c>
      <c r="R282" s="8">
        <v>0</v>
      </c>
      <c r="S282" s="8">
        <v>0</v>
      </c>
      <c r="T282" s="8">
        <v>0</v>
      </c>
      <c r="U282" s="8">
        <v>0</v>
      </c>
      <c r="V282" s="8">
        <v>1</v>
      </c>
      <c r="W282" s="8">
        <f>-$H$250</f>
        <v>-38.4</v>
      </c>
      <c r="X282" s="8">
        <v>-2</v>
      </c>
      <c r="Y282" s="8">
        <f>$H$247</f>
        <v>77.767786617045644</v>
      </c>
      <c r="Z282" s="8">
        <v>1</v>
      </c>
      <c r="AA282" s="8">
        <f>-$H$250</f>
        <v>-38.4</v>
      </c>
      <c r="AB282" s="8">
        <v>0</v>
      </c>
      <c r="AC282" s="8">
        <v>0</v>
      </c>
      <c r="AD282" s="8">
        <v>0</v>
      </c>
      <c r="AE282" s="8">
        <v>0</v>
      </c>
      <c r="AF282" s="8">
        <v>0</v>
      </c>
      <c r="AG282" s="8">
        <v>0</v>
      </c>
      <c r="AH282" s="8">
        <v>0</v>
      </c>
      <c r="AI282" s="8">
        <v>0</v>
      </c>
      <c r="AJ282" s="8">
        <v>0</v>
      </c>
      <c r="AK282" s="8">
        <v>0</v>
      </c>
      <c r="AL282" s="8">
        <v>0</v>
      </c>
      <c r="AM282" s="8">
        <v>0</v>
      </c>
      <c r="AN282" s="8">
        <v>0</v>
      </c>
      <c r="AO282" s="8">
        <v>0</v>
      </c>
      <c r="AP282" s="8">
        <v>0</v>
      </c>
      <c r="AQ282" s="8">
        <v>0</v>
      </c>
      <c r="AR282" s="8">
        <v>0</v>
      </c>
      <c r="AS282" s="8">
        <v>0</v>
      </c>
      <c r="AT282" s="8">
        <v>0</v>
      </c>
      <c r="AU282" s="8">
        <v>0</v>
      </c>
      <c r="AV282" s="8">
        <v>0</v>
      </c>
      <c r="AW282" s="8">
        <v>0</v>
      </c>
      <c r="AX282" s="8">
        <v>0</v>
      </c>
      <c r="AY282" s="8">
        <v>0</v>
      </c>
      <c r="AZ282" s="8">
        <v>0</v>
      </c>
      <c r="BA282" s="8">
        <v>0</v>
      </c>
      <c r="BB282" s="8">
        <v>0</v>
      </c>
      <c r="BC282" s="8">
        <v>0</v>
      </c>
      <c r="BD282" s="8">
        <v>0</v>
      </c>
      <c r="BE282" s="8">
        <v>0</v>
      </c>
      <c r="BF282" s="8">
        <v>0</v>
      </c>
      <c r="BG282" s="8">
        <v>0</v>
      </c>
      <c r="BH282" s="8">
        <v>0</v>
      </c>
      <c r="BI282" s="8">
        <v>0</v>
      </c>
      <c r="BJ282" s="8">
        <v>0</v>
      </c>
      <c r="BK282" s="8">
        <v>0</v>
      </c>
      <c r="BL282" s="8">
        <v>0</v>
      </c>
      <c r="BM282" s="8">
        <v>0</v>
      </c>
      <c r="BN282" s="8">
        <v>0</v>
      </c>
      <c r="BO282" s="8">
        <v>0</v>
      </c>
      <c r="BP282" s="8">
        <v>0</v>
      </c>
      <c r="BQ282" s="8">
        <v>0</v>
      </c>
      <c r="BR282" s="8">
        <v>0</v>
      </c>
      <c r="BS282" s="8">
        <v>0</v>
      </c>
    </row>
    <row r="283" spans="1:71" x14ac:dyDescent="0.25">
      <c r="A283" s="3" t="s">
        <v>38</v>
      </c>
      <c r="B283" s="8">
        <v>0</v>
      </c>
      <c r="C283" s="8">
        <v>0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0</v>
      </c>
      <c r="Q283" s="8">
        <v>0</v>
      </c>
      <c r="R283" s="8">
        <v>0</v>
      </c>
      <c r="S283" s="8">
        <v>0</v>
      </c>
      <c r="T283" s="8">
        <v>0</v>
      </c>
      <c r="U283" s="8">
        <v>0</v>
      </c>
      <c r="V283" s="8">
        <v>0</v>
      </c>
      <c r="W283" s="8">
        <v>0</v>
      </c>
      <c r="X283" s="8">
        <f>$E$251</f>
        <v>-5.7829713287632957E-3</v>
      </c>
      <c r="Y283" s="8">
        <v>1</v>
      </c>
      <c r="Z283" s="8">
        <f>-$H$244</f>
        <v>1.1573548288132049E-2</v>
      </c>
      <c r="AA283" s="8">
        <f>$H$241</f>
        <v>-1.9991611098188971</v>
      </c>
      <c r="AB283" s="8">
        <f>$E$251</f>
        <v>-5.7829713287632957E-3</v>
      </c>
      <c r="AC283" s="8">
        <v>1</v>
      </c>
      <c r="AD283" s="8">
        <v>0</v>
      </c>
      <c r="AE283" s="8">
        <v>0</v>
      </c>
      <c r="AF283" s="8">
        <v>0</v>
      </c>
      <c r="AG283" s="8">
        <v>0</v>
      </c>
      <c r="AH283" s="8">
        <v>0</v>
      </c>
      <c r="AI283" s="8">
        <v>0</v>
      </c>
      <c r="AJ283" s="8">
        <v>0</v>
      </c>
      <c r="AK283" s="8">
        <v>0</v>
      </c>
      <c r="AL283" s="8">
        <v>0</v>
      </c>
      <c r="AM283" s="8">
        <v>0</v>
      </c>
      <c r="AN283" s="8">
        <v>0</v>
      </c>
      <c r="AO283" s="8">
        <v>0</v>
      </c>
      <c r="AP283" s="8">
        <v>0</v>
      </c>
      <c r="AQ283" s="8">
        <v>0</v>
      </c>
      <c r="AR283" s="8">
        <v>0</v>
      </c>
      <c r="AS283" s="8">
        <v>0</v>
      </c>
      <c r="AT283" s="8">
        <v>0</v>
      </c>
      <c r="AU283" s="8">
        <v>0</v>
      </c>
      <c r="AV283" s="8">
        <v>0</v>
      </c>
      <c r="AW283" s="8">
        <v>0</v>
      </c>
      <c r="AX283" s="8">
        <v>0</v>
      </c>
      <c r="AY283" s="8">
        <v>0</v>
      </c>
      <c r="AZ283" s="8">
        <v>0</v>
      </c>
      <c r="BA283" s="8">
        <v>0</v>
      </c>
      <c r="BB283" s="8">
        <v>0</v>
      </c>
      <c r="BC283" s="8">
        <v>0</v>
      </c>
      <c r="BD283" s="8">
        <v>0</v>
      </c>
      <c r="BE283" s="8">
        <v>0</v>
      </c>
      <c r="BF283" s="8">
        <v>0</v>
      </c>
      <c r="BG283" s="8">
        <v>0</v>
      </c>
      <c r="BH283" s="8">
        <v>0</v>
      </c>
      <c r="BI283" s="8">
        <v>0</v>
      </c>
      <c r="BJ283" s="8">
        <v>0</v>
      </c>
      <c r="BK283" s="8">
        <v>0</v>
      </c>
      <c r="BL283" s="8">
        <v>0</v>
      </c>
      <c r="BM283" s="8">
        <v>0</v>
      </c>
      <c r="BN283" s="8">
        <v>0</v>
      </c>
      <c r="BO283" s="8">
        <v>0</v>
      </c>
      <c r="BP283" s="8">
        <v>0</v>
      </c>
      <c r="BQ283" s="8">
        <v>0</v>
      </c>
      <c r="BR283" s="8">
        <v>0</v>
      </c>
      <c r="BS283" s="8">
        <v>0</v>
      </c>
    </row>
    <row r="284" spans="1:71" x14ac:dyDescent="0.25">
      <c r="A284" s="3" t="s">
        <v>39</v>
      </c>
      <c r="B284" s="8">
        <v>0</v>
      </c>
      <c r="C284" s="8">
        <v>0</v>
      </c>
      <c r="D284" s="8">
        <v>0</v>
      </c>
      <c r="E284" s="8">
        <v>0</v>
      </c>
      <c r="F284" s="8">
        <v>0</v>
      </c>
      <c r="G284" s="8">
        <v>0</v>
      </c>
      <c r="H284" s="8">
        <v>0</v>
      </c>
      <c r="I284" s="8">
        <v>0</v>
      </c>
      <c r="J284" s="8">
        <v>0</v>
      </c>
      <c r="K284" s="8">
        <v>0</v>
      </c>
      <c r="L284" s="8">
        <v>0</v>
      </c>
      <c r="M284" s="8">
        <v>0</v>
      </c>
      <c r="N284" s="8">
        <v>0</v>
      </c>
      <c r="O284" s="8">
        <v>0</v>
      </c>
      <c r="P284" s="8">
        <v>0</v>
      </c>
      <c r="Q284" s="8">
        <v>0</v>
      </c>
      <c r="R284" s="8">
        <v>0</v>
      </c>
      <c r="S284" s="8">
        <v>0</v>
      </c>
      <c r="T284" s="8">
        <v>0</v>
      </c>
      <c r="U284" s="8">
        <v>0</v>
      </c>
      <c r="V284" s="8">
        <v>0</v>
      </c>
      <c r="W284" s="8">
        <v>0</v>
      </c>
      <c r="X284" s="8">
        <v>1</v>
      </c>
      <c r="Y284" s="8">
        <f>-$H$250</f>
        <v>-38.4</v>
      </c>
      <c r="Z284" s="8">
        <v>-2</v>
      </c>
      <c r="AA284" s="8">
        <f>$H$247</f>
        <v>77.767786617045644</v>
      </c>
      <c r="AB284" s="8">
        <v>1</v>
      </c>
      <c r="AC284" s="8">
        <f>-$H$250</f>
        <v>-38.4</v>
      </c>
      <c r="AD284" s="8">
        <v>0</v>
      </c>
      <c r="AE284" s="8">
        <v>0</v>
      </c>
      <c r="AF284" s="8">
        <v>0</v>
      </c>
      <c r="AG284" s="8">
        <v>0</v>
      </c>
      <c r="AH284" s="8">
        <v>0</v>
      </c>
      <c r="AI284" s="8">
        <v>0</v>
      </c>
      <c r="AJ284" s="8">
        <v>0</v>
      </c>
      <c r="AK284" s="8">
        <v>0</v>
      </c>
      <c r="AL284" s="8">
        <v>0</v>
      </c>
      <c r="AM284" s="8">
        <v>0</v>
      </c>
      <c r="AN284" s="8">
        <v>0</v>
      </c>
      <c r="AO284" s="8">
        <v>0</v>
      </c>
      <c r="AP284" s="8">
        <v>0</v>
      </c>
      <c r="AQ284" s="8">
        <v>0</v>
      </c>
      <c r="AR284" s="8">
        <v>0</v>
      </c>
      <c r="AS284" s="8">
        <v>0</v>
      </c>
      <c r="AT284" s="8">
        <v>0</v>
      </c>
      <c r="AU284" s="8">
        <v>0</v>
      </c>
      <c r="AV284" s="8">
        <v>0</v>
      </c>
      <c r="AW284" s="8">
        <v>0</v>
      </c>
      <c r="AX284" s="8">
        <v>0</v>
      </c>
      <c r="AY284" s="8">
        <v>0</v>
      </c>
      <c r="AZ284" s="8">
        <v>0</v>
      </c>
      <c r="BA284" s="8">
        <v>0</v>
      </c>
      <c r="BB284" s="8">
        <v>0</v>
      </c>
      <c r="BC284" s="8">
        <v>0</v>
      </c>
      <c r="BD284" s="8">
        <v>0</v>
      </c>
      <c r="BE284" s="8">
        <v>0</v>
      </c>
      <c r="BF284" s="8">
        <v>0</v>
      </c>
      <c r="BG284" s="8">
        <v>0</v>
      </c>
      <c r="BH284" s="8">
        <v>0</v>
      </c>
      <c r="BI284" s="8">
        <v>0</v>
      </c>
      <c r="BJ284" s="8">
        <v>0</v>
      </c>
      <c r="BK284" s="8">
        <v>0</v>
      </c>
      <c r="BL284" s="8">
        <v>0</v>
      </c>
      <c r="BM284" s="8">
        <v>0</v>
      </c>
      <c r="BN284" s="8">
        <v>0</v>
      </c>
      <c r="BO284" s="8">
        <v>0</v>
      </c>
      <c r="BP284" s="8">
        <v>0</v>
      </c>
      <c r="BQ284" s="8">
        <v>0</v>
      </c>
      <c r="BR284" s="8">
        <v>0</v>
      </c>
      <c r="BS284" s="8">
        <v>0</v>
      </c>
    </row>
    <row r="285" spans="1:71" x14ac:dyDescent="0.25">
      <c r="A285" s="3" t="s">
        <v>40</v>
      </c>
      <c r="B285" s="8">
        <v>0</v>
      </c>
      <c r="C285" s="8">
        <v>0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8">
        <v>0</v>
      </c>
      <c r="Q285" s="8">
        <v>0</v>
      </c>
      <c r="R285" s="8">
        <v>0</v>
      </c>
      <c r="S285" s="8">
        <v>0</v>
      </c>
      <c r="T285" s="8">
        <v>0</v>
      </c>
      <c r="U285" s="8">
        <v>0</v>
      </c>
      <c r="V285" s="8">
        <v>0</v>
      </c>
      <c r="W285" s="8">
        <v>0</v>
      </c>
      <c r="X285" s="8">
        <v>0</v>
      </c>
      <c r="Y285" s="8">
        <v>0</v>
      </c>
      <c r="Z285" s="8">
        <f>$E$251</f>
        <v>-5.7829713287632957E-3</v>
      </c>
      <c r="AA285" s="8">
        <v>1</v>
      </c>
      <c r="AB285" s="8">
        <f>-$H$244</f>
        <v>1.1573548288132049E-2</v>
      </c>
      <c r="AC285" s="8">
        <f>$H$241</f>
        <v>-1.9991611098188971</v>
      </c>
      <c r="AD285" s="8">
        <f>$E$251</f>
        <v>-5.7829713287632957E-3</v>
      </c>
      <c r="AE285" s="8">
        <v>1</v>
      </c>
      <c r="AF285" s="8">
        <v>0</v>
      </c>
      <c r="AG285" s="8">
        <v>0</v>
      </c>
      <c r="AH285" s="8">
        <v>0</v>
      </c>
      <c r="AI285" s="8">
        <v>0</v>
      </c>
      <c r="AJ285" s="8">
        <v>0</v>
      </c>
      <c r="AK285" s="8">
        <v>0</v>
      </c>
      <c r="AL285" s="8">
        <v>0</v>
      </c>
      <c r="AM285" s="8">
        <v>0</v>
      </c>
      <c r="AN285" s="8">
        <v>0</v>
      </c>
      <c r="AO285" s="8">
        <v>0</v>
      </c>
      <c r="AP285" s="8">
        <v>0</v>
      </c>
      <c r="AQ285" s="8">
        <v>0</v>
      </c>
      <c r="AR285" s="8">
        <v>0</v>
      </c>
      <c r="AS285" s="8">
        <v>0</v>
      </c>
      <c r="AT285" s="8">
        <v>0</v>
      </c>
      <c r="AU285" s="8">
        <v>0</v>
      </c>
      <c r="AV285" s="8">
        <v>0</v>
      </c>
      <c r="AW285" s="8">
        <v>0</v>
      </c>
      <c r="AX285" s="8">
        <v>0</v>
      </c>
      <c r="AY285" s="8">
        <v>0</v>
      </c>
      <c r="AZ285" s="8">
        <v>0</v>
      </c>
      <c r="BA285" s="8">
        <v>0</v>
      </c>
      <c r="BB285" s="8">
        <v>0</v>
      </c>
      <c r="BC285" s="8">
        <v>0</v>
      </c>
      <c r="BD285" s="8">
        <v>0</v>
      </c>
      <c r="BE285" s="8">
        <v>0</v>
      </c>
      <c r="BF285" s="8">
        <v>0</v>
      </c>
      <c r="BG285" s="8">
        <v>0</v>
      </c>
      <c r="BH285" s="8">
        <v>0</v>
      </c>
      <c r="BI285" s="8">
        <v>0</v>
      </c>
      <c r="BJ285" s="8">
        <v>0</v>
      </c>
      <c r="BK285" s="8">
        <v>0</v>
      </c>
      <c r="BL285" s="8">
        <v>0</v>
      </c>
      <c r="BM285" s="8">
        <v>0</v>
      </c>
      <c r="BN285" s="8">
        <v>0</v>
      </c>
      <c r="BO285" s="8">
        <v>0</v>
      </c>
      <c r="BP285" s="8">
        <v>0</v>
      </c>
      <c r="BQ285" s="8">
        <v>0</v>
      </c>
      <c r="BR285" s="8">
        <v>0</v>
      </c>
      <c r="BS285" s="8">
        <v>0</v>
      </c>
    </row>
    <row r="286" spans="1:71" x14ac:dyDescent="0.25">
      <c r="A286" s="3" t="s">
        <v>41</v>
      </c>
      <c r="B286" s="8">
        <v>0</v>
      </c>
      <c r="C286" s="8">
        <v>0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0</v>
      </c>
      <c r="P286" s="8">
        <v>0</v>
      </c>
      <c r="Q286" s="8">
        <v>0</v>
      </c>
      <c r="R286" s="8">
        <v>0</v>
      </c>
      <c r="S286" s="8">
        <v>0</v>
      </c>
      <c r="T286" s="8">
        <v>0</v>
      </c>
      <c r="U286" s="8">
        <v>0</v>
      </c>
      <c r="V286" s="8">
        <v>0</v>
      </c>
      <c r="W286" s="8">
        <v>0</v>
      </c>
      <c r="X286" s="8">
        <v>0</v>
      </c>
      <c r="Y286" s="8">
        <v>0</v>
      </c>
      <c r="Z286" s="8">
        <v>1</v>
      </c>
      <c r="AA286" s="8">
        <f>-$H$250</f>
        <v>-38.4</v>
      </c>
      <c r="AB286" s="8">
        <v>-2</v>
      </c>
      <c r="AC286" s="8">
        <f>$H$247</f>
        <v>77.767786617045644</v>
      </c>
      <c r="AD286" s="8">
        <v>1</v>
      </c>
      <c r="AE286" s="8">
        <f>-$H$250</f>
        <v>-38.4</v>
      </c>
      <c r="AF286" s="8">
        <v>0</v>
      </c>
      <c r="AG286" s="8">
        <v>0</v>
      </c>
      <c r="AH286" s="8">
        <v>0</v>
      </c>
      <c r="AI286" s="8">
        <v>0</v>
      </c>
      <c r="AJ286" s="8">
        <v>0</v>
      </c>
      <c r="AK286" s="8">
        <v>0</v>
      </c>
      <c r="AL286" s="8">
        <v>0</v>
      </c>
      <c r="AM286" s="8">
        <v>0</v>
      </c>
      <c r="AN286" s="8">
        <v>0</v>
      </c>
      <c r="AO286" s="8">
        <v>0</v>
      </c>
      <c r="AP286" s="8">
        <v>0</v>
      </c>
      <c r="AQ286" s="8">
        <v>0</v>
      </c>
      <c r="AR286" s="8">
        <v>0</v>
      </c>
      <c r="AS286" s="8">
        <v>0</v>
      </c>
      <c r="AT286" s="8">
        <v>0</v>
      </c>
      <c r="AU286" s="8">
        <v>0</v>
      </c>
      <c r="AV286" s="8">
        <v>0</v>
      </c>
      <c r="AW286" s="8">
        <v>0</v>
      </c>
      <c r="AX286" s="8">
        <v>0</v>
      </c>
      <c r="AY286" s="8">
        <v>0</v>
      </c>
      <c r="AZ286" s="8">
        <v>0</v>
      </c>
      <c r="BA286" s="8">
        <v>0</v>
      </c>
      <c r="BB286" s="8">
        <v>0</v>
      </c>
      <c r="BC286" s="8">
        <v>0</v>
      </c>
      <c r="BD286" s="8">
        <v>0</v>
      </c>
      <c r="BE286" s="8">
        <v>0</v>
      </c>
      <c r="BF286" s="8">
        <v>0</v>
      </c>
      <c r="BG286" s="8">
        <v>0</v>
      </c>
      <c r="BH286" s="8">
        <v>0</v>
      </c>
      <c r="BI286" s="8">
        <v>0</v>
      </c>
      <c r="BJ286" s="8">
        <v>0</v>
      </c>
      <c r="BK286" s="8">
        <v>0</v>
      </c>
      <c r="BL286" s="8">
        <v>0</v>
      </c>
      <c r="BM286" s="8">
        <v>0</v>
      </c>
      <c r="BN286" s="8">
        <v>0</v>
      </c>
      <c r="BO286" s="8">
        <v>0</v>
      </c>
      <c r="BP286" s="8">
        <v>0</v>
      </c>
      <c r="BQ286" s="8">
        <v>0</v>
      </c>
      <c r="BR286" s="8">
        <v>0</v>
      </c>
      <c r="BS286" s="8">
        <v>0</v>
      </c>
    </row>
    <row r="287" spans="1:71" x14ac:dyDescent="0.25">
      <c r="A287" s="3" t="s">
        <v>46</v>
      </c>
      <c r="B287" s="8">
        <v>0</v>
      </c>
      <c r="C287" s="8">
        <v>0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  <c r="O287" s="8">
        <v>0</v>
      </c>
      <c r="P287" s="8">
        <v>0</v>
      </c>
      <c r="Q287" s="8">
        <v>0</v>
      </c>
      <c r="R287" s="8">
        <v>0</v>
      </c>
      <c r="S287" s="8">
        <v>0</v>
      </c>
      <c r="T287" s="8">
        <v>0</v>
      </c>
      <c r="U287" s="8">
        <v>0</v>
      </c>
      <c r="V287" s="8">
        <v>0</v>
      </c>
      <c r="W287" s="8">
        <v>0</v>
      </c>
      <c r="X287" s="8">
        <v>0</v>
      </c>
      <c r="Y287" s="8">
        <v>0</v>
      </c>
      <c r="Z287" s="8">
        <v>0</v>
      </c>
      <c r="AA287" s="8">
        <v>0</v>
      </c>
      <c r="AB287" s="8">
        <f>$E$251</f>
        <v>-5.7829713287632957E-3</v>
      </c>
      <c r="AC287" s="8">
        <v>1</v>
      </c>
      <c r="AD287" s="8">
        <f>-$H$244</f>
        <v>1.1573548288132049E-2</v>
      </c>
      <c r="AE287" s="8">
        <f>$H$241</f>
        <v>-1.9991611098188971</v>
      </c>
      <c r="AF287" s="8">
        <f>$E$251</f>
        <v>-5.7829713287632957E-3</v>
      </c>
      <c r="AG287" s="8">
        <v>1</v>
      </c>
      <c r="AH287" s="8">
        <v>0</v>
      </c>
      <c r="AI287" s="8">
        <v>0</v>
      </c>
      <c r="AJ287" s="8">
        <v>0</v>
      </c>
      <c r="AK287" s="8">
        <v>0</v>
      </c>
      <c r="AL287" s="8">
        <v>0</v>
      </c>
      <c r="AM287" s="8">
        <v>0</v>
      </c>
      <c r="AN287" s="8">
        <v>0</v>
      </c>
      <c r="AO287" s="8">
        <v>0</v>
      </c>
      <c r="AP287" s="8">
        <v>0</v>
      </c>
      <c r="AQ287" s="8">
        <v>0</v>
      </c>
      <c r="AR287" s="8">
        <v>0</v>
      </c>
      <c r="AS287" s="8">
        <v>0</v>
      </c>
      <c r="AT287" s="8">
        <v>0</v>
      </c>
      <c r="AU287" s="8">
        <v>0</v>
      </c>
      <c r="AV287" s="8">
        <v>0</v>
      </c>
      <c r="AW287" s="8">
        <v>0</v>
      </c>
      <c r="AX287" s="8">
        <v>0</v>
      </c>
      <c r="AY287" s="8">
        <v>0</v>
      </c>
      <c r="AZ287" s="8">
        <v>0</v>
      </c>
      <c r="BA287" s="8">
        <v>0</v>
      </c>
      <c r="BB287" s="8">
        <v>0</v>
      </c>
      <c r="BC287" s="8">
        <v>0</v>
      </c>
      <c r="BD287" s="8">
        <v>0</v>
      </c>
      <c r="BE287" s="8">
        <v>0</v>
      </c>
      <c r="BF287" s="8">
        <v>0</v>
      </c>
      <c r="BG287" s="8">
        <v>0</v>
      </c>
      <c r="BH287" s="8">
        <v>0</v>
      </c>
      <c r="BI287" s="8">
        <v>0</v>
      </c>
      <c r="BJ287" s="8">
        <v>0</v>
      </c>
      <c r="BK287" s="8">
        <v>0</v>
      </c>
      <c r="BL287" s="8">
        <v>0</v>
      </c>
      <c r="BM287" s="8">
        <v>0</v>
      </c>
      <c r="BN287" s="8">
        <v>0</v>
      </c>
      <c r="BO287" s="8">
        <v>0</v>
      </c>
      <c r="BP287" s="8">
        <v>0</v>
      </c>
      <c r="BQ287" s="8">
        <v>0</v>
      </c>
      <c r="BR287" s="8">
        <v>0</v>
      </c>
      <c r="BS287" s="8">
        <v>0</v>
      </c>
    </row>
    <row r="288" spans="1:71" x14ac:dyDescent="0.25">
      <c r="A288" s="3" t="s">
        <v>47</v>
      </c>
      <c r="B288" s="8">
        <v>0</v>
      </c>
      <c r="C288" s="8">
        <v>0</v>
      </c>
      <c r="D288" s="8">
        <v>0</v>
      </c>
      <c r="E288" s="8">
        <v>0</v>
      </c>
      <c r="F288" s="8">
        <v>0</v>
      </c>
      <c r="G288" s="8">
        <v>0</v>
      </c>
      <c r="H288" s="8"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  <c r="N288" s="8">
        <v>0</v>
      </c>
      <c r="O288" s="8">
        <v>0</v>
      </c>
      <c r="P288" s="8">
        <v>0</v>
      </c>
      <c r="Q288" s="8">
        <v>0</v>
      </c>
      <c r="R288" s="8">
        <v>0</v>
      </c>
      <c r="S288" s="8">
        <v>0</v>
      </c>
      <c r="T288" s="8">
        <v>0</v>
      </c>
      <c r="U288" s="8">
        <v>0</v>
      </c>
      <c r="V288" s="8">
        <v>0</v>
      </c>
      <c r="W288" s="8">
        <v>0</v>
      </c>
      <c r="X288" s="8">
        <v>0</v>
      </c>
      <c r="Y288" s="8">
        <v>0</v>
      </c>
      <c r="Z288" s="8">
        <v>0</v>
      </c>
      <c r="AA288" s="8">
        <v>0</v>
      </c>
      <c r="AB288" s="8">
        <v>1</v>
      </c>
      <c r="AC288" s="8">
        <f>-$H$250</f>
        <v>-38.4</v>
      </c>
      <c r="AD288" s="8">
        <v>-2</v>
      </c>
      <c r="AE288" s="8">
        <f>$H$247</f>
        <v>77.767786617045644</v>
      </c>
      <c r="AF288" s="8">
        <v>1</v>
      </c>
      <c r="AG288" s="8">
        <f>-$H$250</f>
        <v>-38.4</v>
      </c>
      <c r="AH288" s="8">
        <v>0</v>
      </c>
      <c r="AI288" s="8">
        <v>0</v>
      </c>
      <c r="AJ288" s="8">
        <v>0</v>
      </c>
      <c r="AK288" s="8">
        <v>0</v>
      </c>
      <c r="AL288" s="8">
        <v>0</v>
      </c>
      <c r="AM288" s="8">
        <v>0</v>
      </c>
      <c r="AN288" s="8">
        <v>0</v>
      </c>
      <c r="AO288" s="8">
        <v>0</v>
      </c>
      <c r="AP288" s="8">
        <v>0</v>
      </c>
      <c r="AQ288" s="8">
        <v>0</v>
      </c>
      <c r="AR288" s="8">
        <v>0</v>
      </c>
      <c r="AS288" s="8">
        <v>0</v>
      </c>
      <c r="AT288" s="8">
        <v>0</v>
      </c>
      <c r="AU288" s="8">
        <v>0</v>
      </c>
      <c r="AV288" s="8">
        <v>0</v>
      </c>
      <c r="AW288" s="8">
        <v>0</v>
      </c>
      <c r="AX288" s="8">
        <v>0</v>
      </c>
      <c r="AY288" s="8">
        <v>0</v>
      </c>
      <c r="AZ288" s="8">
        <v>0</v>
      </c>
      <c r="BA288" s="8">
        <v>0</v>
      </c>
      <c r="BB288" s="8">
        <v>0</v>
      </c>
      <c r="BC288" s="8">
        <v>0</v>
      </c>
      <c r="BD288" s="8">
        <v>0</v>
      </c>
      <c r="BE288" s="8">
        <v>0</v>
      </c>
      <c r="BF288" s="8">
        <v>0</v>
      </c>
      <c r="BG288" s="8">
        <v>0</v>
      </c>
      <c r="BH288" s="8">
        <v>0</v>
      </c>
      <c r="BI288" s="8">
        <v>0</v>
      </c>
      <c r="BJ288" s="8">
        <v>0</v>
      </c>
      <c r="BK288" s="8">
        <v>0</v>
      </c>
      <c r="BL288" s="8">
        <v>0</v>
      </c>
      <c r="BM288" s="8">
        <v>0</v>
      </c>
      <c r="BN288" s="8">
        <v>0</v>
      </c>
      <c r="BO288" s="8">
        <v>0</v>
      </c>
      <c r="BP288" s="8">
        <v>0</v>
      </c>
      <c r="BQ288" s="8">
        <v>0</v>
      </c>
      <c r="BR288" s="8">
        <v>0</v>
      </c>
      <c r="BS288" s="8">
        <v>0</v>
      </c>
    </row>
    <row r="289" spans="1:71" x14ac:dyDescent="0.25">
      <c r="A289" s="3" t="s">
        <v>48</v>
      </c>
      <c r="B289" s="8">
        <v>0</v>
      </c>
      <c r="C289" s="8">
        <v>0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  <c r="O289" s="8">
        <v>0</v>
      </c>
      <c r="P289" s="8">
        <v>0</v>
      </c>
      <c r="Q289" s="8">
        <v>0</v>
      </c>
      <c r="R289" s="8">
        <v>0</v>
      </c>
      <c r="S289" s="8">
        <v>0</v>
      </c>
      <c r="T289" s="8">
        <v>0</v>
      </c>
      <c r="U289" s="8">
        <v>0</v>
      </c>
      <c r="V289" s="8">
        <v>0</v>
      </c>
      <c r="W289" s="8">
        <v>0</v>
      </c>
      <c r="X289" s="8">
        <v>0</v>
      </c>
      <c r="Y289" s="8">
        <v>0</v>
      </c>
      <c r="Z289" s="8">
        <v>0</v>
      </c>
      <c r="AA289" s="8">
        <v>0</v>
      </c>
      <c r="AB289" s="8">
        <v>0</v>
      </c>
      <c r="AC289" s="8">
        <v>0</v>
      </c>
      <c r="AD289" s="8">
        <f>$E$251</f>
        <v>-5.7829713287632957E-3</v>
      </c>
      <c r="AE289" s="8">
        <v>1</v>
      </c>
      <c r="AF289" s="8">
        <f>-$H$244</f>
        <v>1.1573548288132049E-2</v>
      </c>
      <c r="AG289" s="8">
        <f>$H$241</f>
        <v>-1.9991611098188971</v>
      </c>
      <c r="AH289" s="8">
        <f>$E$251</f>
        <v>-5.7829713287632957E-3</v>
      </c>
      <c r="AI289" s="8">
        <v>1</v>
      </c>
      <c r="AJ289" s="8">
        <v>0</v>
      </c>
      <c r="AK289" s="8">
        <v>0</v>
      </c>
      <c r="AL289" s="8">
        <v>0</v>
      </c>
      <c r="AM289" s="8">
        <v>0</v>
      </c>
      <c r="AN289" s="8">
        <v>0</v>
      </c>
      <c r="AO289" s="8">
        <v>0</v>
      </c>
      <c r="AP289" s="8">
        <v>0</v>
      </c>
      <c r="AQ289" s="8">
        <v>0</v>
      </c>
      <c r="AR289" s="8">
        <v>0</v>
      </c>
      <c r="AS289" s="8">
        <v>0</v>
      </c>
      <c r="AT289" s="8">
        <v>0</v>
      </c>
      <c r="AU289" s="8">
        <v>0</v>
      </c>
      <c r="AV289" s="8">
        <v>0</v>
      </c>
      <c r="AW289" s="8">
        <v>0</v>
      </c>
      <c r="AX289" s="8">
        <v>0</v>
      </c>
      <c r="AY289" s="8">
        <v>0</v>
      </c>
      <c r="AZ289" s="8">
        <v>0</v>
      </c>
      <c r="BA289" s="8">
        <v>0</v>
      </c>
      <c r="BB289" s="8">
        <v>0</v>
      </c>
      <c r="BC289" s="8">
        <v>0</v>
      </c>
      <c r="BD289" s="8">
        <v>0</v>
      </c>
      <c r="BE289" s="8">
        <v>0</v>
      </c>
      <c r="BF289" s="8">
        <v>0</v>
      </c>
      <c r="BG289" s="8">
        <v>0</v>
      </c>
      <c r="BH289" s="8">
        <v>0</v>
      </c>
      <c r="BI289" s="8">
        <v>0</v>
      </c>
      <c r="BJ289" s="8">
        <v>0</v>
      </c>
      <c r="BK289" s="8">
        <v>0</v>
      </c>
      <c r="BL289" s="8">
        <v>0</v>
      </c>
      <c r="BM289" s="8">
        <v>0</v>
      </c>
      <c r="BN289" s="8">
        <v>0</v>
      </c>
      <c r="BO289" s="8">
        <v>0</v>
      </c>
      <c r="BP289" s="8">
        <v>0</v>
      </c>
      <c r="BQ289" s="8">
        <v>0</v>
      </c>
      <c r="BR289" s="8">
        <v>0</v>
      </c>
      <c r="BS289" s="8">
        <v>0</v>
      </c>
    </row>
    <row r="290" spans="1:71" x14ac:dyDescent="0.25">
      <c r="A290" s="3" t="s">
        <v>49</v>
      </c>
      <c r="B290" s="8">
        <v>0</v>
      </c>
      <c r="C290" s="8">
        <v>0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0</v>
      </c>
      <c r="P290" s="8">
        <v>0</v>
      </c>
      <c r="Q290" s="8">
        <v>0</v>
      </c>
      <c r="R290" s="8">
        <v>0</v>
      </c>
      <c r="S290" s="8">
        <v>0</v>
      </c>
      <c r="T290" s="8">
        <v>0</v>
      </c>
      <c r="U290" s="8">
        <v>0</v>
      </c>
      <c r="V290" s="8">
        <v>0</v>
      </c>
      <c r="W290" s="8">
        <v>0</v>
      </c>
      <c r="X290" s="8">
        <v>0</v>
      </c>
      <c r="Y290" s="8">
        <v>0</v>
      </c>
      <c r="Z290" s="8">
        <v>0</v>
      </c>
      <c r="AA290" s="8">
        <v>0</v>
      </c>
      <c r="AB290" s="8">
        <v>0</v>
      </c>
      <c r="AC290" s="8">
        <v>0</v>
      </c>
      <c r="AD290" s="8">
        <v>1</v>
      </c>
      <c r="AE290" s="8">
        <f>-$H$250</f>
        <v>-38.4</v>
      </c>
      <c r="AF290" s="8">
        <v>-2</v>
      </c>
      <c r="AG290" s="8">
        <f>$H$247</f>
        <v>77.767786617045644</v>
      </c>
      <c r="AH290" s="8">
        <v>1</v>
      </c>
      <c r="AI290" s="8">
        <f>-$H$250</f>
        <v>-38.4</v>
      </c>
      <c r="AJ290" s="8">
        <v>0</v>
      </c>
      <c r="AK290" s="8">
        <v>0</v>
      </c>
      <c r="AL290" s="8">
        <v>0</v>
      </c>
      <c r="AM290" s="8">
        <v>0</v>
      </c>
      <c r="AN290" s="8">
        <v>0</v>
      </c>
      <c r="AO290" s="8">
        <v>0</v>
      </c>
      <c r="AP290" s="8">
        <v>0</v>
      </c>
      <c r="AQ290" s="8">
        <v>0</v>
      </c>
      <c r="AR290" s="8">
        <v>0</v>
      </c>
      <c r="AS290" s="8">
        <v>0</v>
      </c>
      <c r="AT290" s="8">
        <v>0</v>
      </c>
      <c r="AU290" s="8">
        <v>0</v>
      </c>
      <c r="AV290" s="8">
        <v>0</v>
      </c>
      <c r="AW290" s="8">
        <v>0</v>
      </c>
      <c r="AX290" s="8">
        <v>0</v>
      </c>
      <c r="AY290" s="8">
        <v>0</v>
      </c>
      <c r="AZ290" s="8">
        <v>0</v>
      </c>
      <c r="BA290" s="8">
        <v>0</v>
      </c>
      <c r="BB290" s="8">
        <v>0</v>
      </c>
      <c r="BC290" s="8">
        <v>0</v>
      </c>
      <c r="BD290" s="8">
        <v>0</v>
      </c>
      <c r="BE290" s="8">
        <v>0</v>
      </c>
      <c r="BF290" s="8">
        <v>0</v>
      </c>
      <c r="BG290" s="8">
        <v>0</v>
      </c>
      <c r="BH290" s="8">
        <v>0</v>
      </c>
      <c r="BI290" s="8">
        <v>0</v>
      </c>
      <c r="BJ290" s="8">
        <v>0</v>
      </c>
      <c r="BK290" s="8">
        <v>0</v>
      </c>
      <c r="BL290" s="8">
        <v>0</v>
      </c>
      <c r="BM290" s="8">
        <v>0</v>
      </c>
      <c r="BN290" s="8">
        <v>0</v>
      </c>
      <c r="BO290" s="8">
        <v>0</v>
      </c>
      <c r="BP290" s="8">
        <v>0</v>
      </c>
      <c r="BQ290" s="8">
        <v>0</v>
      </c>
      <c r="BR290" s="8">
        <v>0</v>
      </c>
      <c r="BS290" s="8">
        <v>0</v>
      </c>
    </row>
    <row r="291" spans="1:71" x14ac:dyDescent="0.25">
      <c r="A291" s="3" t="s">
        <v>50</v>
      </c>
      <c r="B291" s="8">
        <v>0</v>
      </c>
      <c r="C291" s="8">
        <v>0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8">
        <v>0</v>
      </c>
      <c r="T291" s="8">
        <v>0</v>
      </c>
      <c r="U291" s="8">
        <v>0</v>
      </c>
      <c r="V291" s="8">
        <v>0</v>
      </c>
      <c r="W291" s="8">
        <v>0</v>
      </c>
      <c r="X291" s="8">
        <v>0</v>
      </c>
      <c r="Y291" s="8">
        <v>0</v>
      </c>
      <c r="Z291" s="8">
        <v>0</v>
      </c>
      <c r="AA291" s="8">
        <v>0</v>
      </c>
      <c r="AB291" s="8">
        <v>0</v>
      </c>
      <c r="AC291" s="8">
        <v>0</v>
      </c>
      <c r="AD291" s="8">
        <v>0</v>
      </c>
      <c r="AE291" s="8">
        <v>0</v>
      </c>
      <c r="AF291" s="8">
        <f>$E$251</f>
        <v>-5.7829713287632957E-3</v>
      </c>
      <c r="AG291" s="8">
        <v>1</v>
      </c>
      <c r="AH291" s="8">
        <f>-$H$244</f>
        <v>1.1573548288132049E-2</v>
      </c>
      <c r="AI291" s="8">
        <f>$H$241</f>
        <v>-1.9991611098188971</v>
      </c>
      <c r="AJ291" s="8">
        <f>$E$251</f>
        <v>-5.7829713287632957E-3</v>
      </c>
      <c r="AK291" s="8">
        <v>1</v>
      </c>
      <c r="AL291" s="8">
        <v>0</v>
      </c>
      <c r="AM291" s="8">
        <v>0</v>
      </c>
      <c r="AN291" s="8">
        <v>0</v>
      </c>
      <c r="AO291" s="8">
        <v>0</v>
      </c>
      <c r="AP291" s="8">
        <v>0</v>
      </c>
      <c r="AQ291" s="8">
        <v>0</v>
      </c>
      <c r="AR291" s="8">
        <v>0</v>
      </c>
      <c r="AS291" s="8">
        <v>0</v>
      </c>
      <c r="AT291" s="8">
        <v>0</v>
      </c>
      <c r="AU291" s="8">
        <v>0</v>
      </c>
      <c r="AV291" s="8">
        <v>0</v>
      </c>
      <c r="AW291" s="8">
        <v>0</v>
      </c>
      <c r="AX291" s="8">
        <v>0</v>
      </c>
      <c r="AY291" s="8">
        <v>0</v>
      </c>
      <c r="AZ291" s="8">
        <v>0</v>
      </c>
      <c r="BA291" s="8">
        <v>0</v>
      </c>
      <c r="BB291" s="8">
        <v>0</v>
      </c>
      <c r="BC291" s="8">
        <v>0</v>
      </c>
      <c r="BD291" s="8">
        <v>0</v>
      </c>
      <c r="BE291" s="8">
        <v>0</v>
      </c>
      <c r="BF291" s="8">
        <v>0</v>
      </c>
      <c r="BG291" s="8">
        <v>0</v>
      </c>
      <c r="BH291" s="8">
        <v>0</v>
      </c>
      <c r="BI291" s="8">
        <v>0</v>
      </c>
      <c r="BJ291" s="8">
        <v>0</v>
      </c>
      <c r="BK291" s="8">
        <v>0</v>
      </c>
      <c r="BL291" s="8">
        <v>0</v>
      </c>
      <c r="BM291" s="8">
        <v>0</v>
      </c>
      <c r="BN291" s="8">
        <v>0</v>
      </c>
      <c r="BO291" s="8">
        <v>0</v>
      </c>
      <c r="BP291" s="8">
        <v>0</v>
      </c>
      <c r="BQ291" s="8">
        <v>0</v>
      </c>
      <c r="BR291" s="8">
        <v>0</v>
      </c>
      <c r="BS291" s="8">
        <v>0</v>
      </c>
    </row>
    <row r="292" spans="1:71" x14ac:dyDescent="0.25">
      <c r="A292" s="3" t="s">
        <v>51</v>
      </c>
      <c r="B292" s="8">
        <v>0</v>
      </c>
      <c r="C292" s="8">
        <v>0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  <c r="P292" s="8">
        <v>0</v>
      </c>
      <c r="Q292" s="8">
        <v>0</v>
      </c>
      <c r="R292" s="8">
        <v>0</v>
      </c>
      <c r="S292" s="8">
        <v>0</v>
      </c>
      <c r="T292" s="8">
        <v>0</v>
      </c>
      <c r="U292" s="8">
        <v>0</v>
      </c>
      <c r="V292" s="8">
        <v>0</v>
      </c>
      <c r="W292" s="8">
        <v>0</v>
      </c>
      <c r="X292" s="8">
        <v>0</v>
      </c>
      <c r="Y292" s="8">
        <v>0</v>
      </c>
      <c r="Z292" s="8">
        <v>0</v>
      </c>
      <c r="AA292" s="8">
        <v>0</v>
      </c>
      <c r="AB292" s="8">
        <v>0</v>
      </c>
      <c r="AC292" s="8">
        <v>0</v>
      </c>
      <c r="AD292" s="8">
        <v>0</v>
      </c>
      <c r="AE292" s="8">
        <v>0</v>
      </c>
      <c r="AF292" s="8">
        <v>1</v>
      </c>
      <c r="AG292" s="8">
        <f>-$H$250</f>
        <v>-38.4</v>
      </c>
      <c r="AH292" s="8">
        <v>-2</v>
      </c>
      <c r="AI292" s="8">
        <f>$H$247</f>
        <v>77.767786617045644</v>
      </c>
      <c r="AJ292" s="8">
        <v>1</v>
      </c>
      <c r="AK292" s="8">
        <f>-$H$250</f>
        <v>-38.4</v>
      </c>
      <c r="AL292" s="8">
        <v>0</v>
      </c>
      <c r="AM292" s="8">
        <v>0</v>
      </c>
      <c r="AN292" s="8">
        <v>0</v>
      </c>
      <c r="AO292" s="8">
        <v>0</v>
      </c>
      <c r="AP292" s="8">
        <v>0</v>
      </c>
      <c r="AQ292" s="8">
        <v>0</v>
      </c>
      <c r="AR292" s="8">
        <v>0</v>
      </c>
      <c r="AS292" s="8">
        <v>0</v>
      </c>
      <c r="AT292" s="8">
        <v>0</v>
      </c>
      <c r="AU292" s="8">
        <v>0</v>
      </c>
      <c r="AV292" s="8">
        <v>0</v>
      </c>
      <c r="AW292" s="8">
        <v>0</v>
      </c>
      <c r="AX292" s="8">
        <v>0</v>
      </c>
      <c r="AY292" s="8">
        <v>0</v>
      </c>
      <c r="AZ292" s="8">
        <v>0</v>
      </c>
      <c r="BA292" s="8">
        <v>0</v>
      </c>
      <c r="BB292" s="8">
        <v>0</v>
      </c>
      <c r="BC292" s="8">
        <v>0</v>
      </c>
      <c r="BD292" s="8">
        <v>0</v>
      </c>
      <c r="BE292" s="8">
        <v>0</v>
      </c>
      <c r="BF292" s="8">
        <v>0</v>
      </c>
      <c r="BG292" s="8">
        <v>0</v>
      </c>
      <c r="BH292" s="8">
        <v>0</v>
      </c>
      <c r="BI292" s="8">
        <v>0</v>
      </c>
      <c r="BJ292" s="8">
        <v>0</v>
      </c>
      <c r="BK292" s="8">
        <v>0</v>
      </c>
      <c r="BL292" s="8">
        <v>0</v>
      </c>
      <c r="BM292" s="8">
        <v>0</v>
      </c>
      <c r="BN292" s="8">
        <v>0</v>
      </c>
      <c r="BO292" s="8">
        <v>0</v>
      </c>
      <c r="BP292" s="8">
        <v>0</v>
      </c>
      <c r="BQ292" s="8">
        <v>0</v>
      </c>
      <c r="BR292" s="8">
        <v>0</v>
      </c>
      <c r="BS292" s="8">
        <v>0</v>
      </c>
    </row>
    <row r="293" spans="1:71" x14ac:dyDescent="0.25">
      <c r="A293" s="3" t="s">
        <v>52</v>
      </c>
      <c r="B293" s="8">
        <v>0</v>
      </c>
      <c r="C293" s="8">
        <v>0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v>0</v>
      </c>
      <c r="U293" s="8">
        <v>0</v>
      </c>
      <c r="V293" s="8">
        <v>0</v>
      </c>
      <c r="W293" s="8">
        <v>0</v>
      </c>
      <c r="X293" s="8">
        <v>0</v>
      </c>
      <c r="Y293" s="8">
        <v>0</v>
      </c>
      <c r="Z293" s="8">
        <v>0</v>
      </c>
      <c r="AA293" s="8">
        <v>0</v>
      </c>
      <c r="AB293" s="8">
        <v>0</v>
      </c>
      <c r="AC293" s="8">
        <v>0</v>
      </c>
      <c r="AD293" s="8">
        <v>0</v>
      </c>
      <c r="AE293" s="8">
        <v>0</v>
      </c>
      <c r="AF293" s="8">
        <v>0</v>
      </c>
      <c r="AG293" s="8">
        <v>0</v>
      </c>
      <c r="AH293" s="8">
        <f>$E$251</f>
        <v>-5.7829713287632957E-3</v>
      </c>
      <c r="AI293" s="8">
        <v>1</v>
      </c>
      <c r="AJ293" s="8">
        <f>-$H$244</f>
        <v>1.1573548288132049E-2</v>
      </c>
      <c r="AK293" s="8">
        <f>$H$241</f>
        <v>-1.9991611098188971</v>
      </c>
      <c r="AL293" s="8">
        <f>$E$251</f>
        <v>-5.7829713287632957E-3</v>
      </c>
      <c r="AM293" s="8">
        <v>1</v>
      </c>
      <c r="AN293" s="8">
        <v>0</v>
      </c>
      <c r="AO293" s="8">
        <v>0</v>
      </c>
      <c r="AP293" s="8">
        <v>0</v>
      </c>
      <c r="AQ293" s="8">
        <v>0</v>
      </c>
      <c r="AR293" s="8">
        <v>0</v>
      </c>
      <c r="AS293" s="8">
        <v>0</v>
      </c>
      <c r="AT293" s="8">
        <v>0</v>
      </c>
      <c r="AU293" s="8">
        <v>0</v>
      </c>
      <c r="AV293" s="8">
        <v>0</v>
      </c>
      <c r="AW293" s="8">
        <v>0</v>
      </c>
      <c r="AX293" s="8">
        <v>0</v>
      </c>
      <c r="AY293" s="8">
        <v>0</v>
      </c>
      <c r="AZ293" s="8">
        <v>0</v>
      </c>
      <c r="BA293" s="8">
        <v>0</v>
      </c>
      <c r="BB293" s="8">
        <v>0</v>
      </c>
      <c r="BC293" s="8">
        <v>0</v>
      </c>
      <c r="BD293" s="8">
        <v>0</v>
      </c>
      <c r="BE293" s="8">
        <v>0</v>
      </c>
      <c r="BF293" s="8">
        <v>0</v>
      </c>
      <c r="BG293" s="8">
        <v>0</v>
      </c>
      <c r="BH293" s="8">
        <v>0</v>
      </c>
      <c r="BI293" s="8">
        <v>0</v>
      </c>
      <c r="BJ293" s="8">
        <v>0</v>
      </c>
      <c r="BK293" s="8">
        <v>0</v>
      </c>
      <c r="BL293" s="8">
        <v>0</v>
      </c>
      <c r="BM293" s="8">
        <v>0</v>
      </c>
      <c r="BN293" s="8">
        <v>0</v>
      </c>
      <c r="BO293" s="8">
        <v>0</v>
      </c>
      <c r="BP293" s="8">
        <v>0</v>
      </c>
      <c r="BQ293" s="8">
        <v>0</v>
      </c>
      <c r="BR293" s="8">
        <v>0</v>
      </c>
      <c r="BS293" s="8">
        <v>0</v>
      </c>
    </row>
    <row r="294" spans="1:71" x14ac:dyDescent="0.25">
      <c r="A294" s="3" t="s">
        <v>53</v>
      </c>
      <c r="B294" s="8">
        <v>0</v>
      </c>
      <c r="C294" s="8">
        <v>0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  <c r="N294" s="8">
        <v>0</v>
      </c>
      <c r="O294" s="8">
        <v>0</v>
      </c>
      <c r="P294" s="8">
        <v>0</v>
      </c>
      <c r="Q294" s="8">
        <v>0</v>
      </c>
      <c r="R294" s="8">
        <v>0</v>
      </c>
      <c r="S294" s="8">
        <v>0</v>
      </c>
      <c r="T294" s="8">
        <v>0</v>
      </c>
      <c r="U294" s="8">
        <v>0</v>
      </c>
      <c r="V294" s="8">
        <v>0</v>
      </c>
      <c r="W294" s="8">
        <v>0</v>
      </c>
      <c r="X294" s="8">
        <v>0</v>
      </c>
      <c r="Y294" s="8">
        <v>0</v>
      </c>
      <c r="Z294" s="8">
        <v>0</v>
      </c>
      <c r="AA294" s="8">
        <v>0</v>
      </c>
      <c r="AB294" s="8">
        <v>0</v>
      </c>
      <c r="AC294" s="8">
        <v>0</v>
      </c>
      <c r="AD294" s="8">
        <v>0</v>
      </c>
      <c r="AE294" s="8">
        <v>0</v>
      </c>
      <c r="AF294" s="8">
        <v>0</v>
      </c>
      <c r="AG294" s="8">
        <v>0</v>
      </c>
      <c r="AH294" s="8">
        <v>1</v>
      </c>
      <c r="AI294" s="8">
        <f>-$H$250</f>
        <v>-38.4</v>
      </c>
      <c r="AJ294" s="8">
        <v>-2</v>
      </c>
      <c r="AK294" s="8">
        <f>$H$247</f>
        <v>77.767786617045644</v>
      </c>
      <c r="AL294" s="8">
        <v>1</v>
      </c>
      <c r="AM294" s="8">
        <f>-$H$250</f>
        <v>-38.4</v>
      </c>
      <c r="AN294" s="8">
        <v>0</v>
      </c>
      <c r="AO294" s="8">
        <v>0</v>
      </c>
      <c r="AP294" s="8">
        <v>0</v>
      </c>
      <c r="AQ294" s="8">
        <v>0</v>
      </c>
      <c r="AR294" s="8">
        <v>0</v>
      </c>
      <c r="AS294" s="8">
        <v>0</v>
      </c>
      <c r="AT294" s="8">
        <v>0</v>
      </c>
      <c r="AU294" s="8">
        <v>0</v>
      </c>
      <c r="AV294" s="8">
        <v>0</v>
      </c>
      <c r="AW294" s="8">
        <v>0</v>
      </c>
      <c r="AX294" s="8">
        <v>0</v>
      </c>
      <c r="AY294" s="8">
        <v>0</v>
      </c>
      <c r="AZ294" s="8">
        <v>0</v>
      </c>
      <c r="BA294" s="8">
        <v>0</v>
      </c>
      <c r="BB294" s="8">
        <v>0</v>
      </c>
      <c r="BC294" s="8">
        <v>0</v>
      </c>
      <c r="BD294" s="8">
        <v>0</v>
      </c>
      <c r="BE294" s="8">
        <v>0</v>
      </c>
      <c r="BF294" s="8">
        <v>0</v>
      </c>
      <c r="BG294" s="8">
        <v>0</v>
      </c>
      <c r="BH294" s="8">
        <v>0</v>
      </c>
      <c r="BI294" s="8">
        <v>0</v>
      </c>
      <c r="BJ294" s="8">
        <v>0</v>
      </c>
      <c r="BK294" s="8">
        <v>0</v>
      </c>
      <c r="BL294" s="8">
        <v>0</v>
      </c>
      <c r="BM294" s="8">
        <v>0</v>
      </c>
      <c r="BN294" s="8">
        <v>0</v>
      </c>
      <c r="BO294" s="8">
        <v>0</v>
      </c>
      <c r="BP294" s="8">
        <v>0</v>
      </c>
      <c r="BQ294" s="8">
        <v>0</v>
      </c>
      <c r="BR294" s="8">
        <v>0</v>
      </c>
      <c r="BS294" s="8">
        <v>0</v>
      </c>
    </row>
    <row r="295" spans="1:71" x14ac:dyDescent="0.25">
      <c r="A295" s="3" t="s">
        <v>60</v>
      </c>
      <c r="B295" s="8">
        <v>0</v>
      </c>
      <c r="C295" s="8">
        <v>0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0</v>
      </c>
      <c r="Q295" s="8">
        <v>0</v>
      </c>
      <c r="R295" s="8">
        <v>0</v>
      </c>
      <c r="S295" s="8">
        <v>0</v>
      </c>
      <c r="T295" s="8">
        <v>0</v>
      </c>
      <c r="U295" s="8">
        <v>0</v>
      </c>
      <c r="V295" s="8">
        <v>0</v>
      </c>
      <c r="W295" s="8">
        <v>0</v>
      </c>
      <c r="X295" s="8">
        <v>0</v>
      </c>
      <c r="Y295" s="8">
        <v>0</v>
      </c>
      <c r="Z295" s="8">
        <v>0</v>
      </c>
      <c r="AA295" s="8">
        <v>0</v>
      </c>
      <c r="AB295" s="8">
        <v>0</v>
      </c>
      <c r="AC295" s="8">
        <v>0</v>
      </c>
      <c r="AD295" s="8">
        <v>0</v>
      </c>
      <c r="AE295" s="8">
        <v>0</v>
      </c>
      <c r="AF295" s="8">
        <v>0</v>
      </c>
      <c r="AG295" s="8">
        <v>0</v>
      </c>
      <c r="AH295" s="8">
        <v>0</v>
      </c>
      <c r="AI295" s="8">
        <v>0</v>
      </c>
      <c r="AJ295" s="8">
        <f>$E$251</f>
        <v>-5.7829713287632957E-3</v>
      </c>
      <c r="AK295" s="8">
        <v>1</v>
      </c>
      <c r="AL295" s="8">
        <f>-$H$244</f>
        <v>1.1573548288132049E-2</v>
      </c>
      <c r="AM295" s="8">
        <f>$H$241</f>
        <v>-1.9991611098188971</v>
      </c>
      <c r="AN295" s="8">
        <f>$E$251</f>
        <v>-5.7829713287632957E-3</v>
      </c>
      <c r="AO295" s="8">
        <v>1</v>
      </c>
      <c r="AP295" s="8">
        <v>0</v>
      </c>
      <c r="AQ295" s="8">
        <v>0</v>
      </c>
      <c r="AR295" s="8">
        <v>0</v>
      </c>
      <c r="AS295" s="8">
        <v>0</v>
      </c>
      <c r="AT295" s="8">
        <v>0</v>
      </c>
      <c r="AU295" s="8">
        <v>0</v>
      </c>
      <c r="AV295" s="8">
        <v>0</v>
      </c>
      <c r="AW295" s="8">
        <v>0</v>
      </c>
      <c r="AX295" s="8">
        <v>0</v>
      </c>
      <c r="AY295" s="8">
        <v>0</v>
      </c>
      <c r="AZ295" s="8">
        <v>0</v>
      </c>
      <c r="BA295" s="8">
        <v>0</v>
      </c>
      <c r="BB295" s="8">
        <v>0</v>
      </c>
      <c r="BC295" s="8">
        <v>0</v>
      </c>
      <c r="BD295" s="8">
        <v>0</v>
      </c>
      <c r="BE295" s="8">
        <v>0</v>
      </c>
      <c r="BF295" s="8">
        <v>0</v>
      </c>
      <c r="BG295" s="8">
        <v>0</v>
      </c>
      <c r="BH295" s="8">
        <v>0</v>
      </c>
      <c r="BI295" s="8">
        <v>0</v>
      </c>
      <c r="BJ295" s="8">
        <v>0</v>
      </c>
      <c r="BK295" s="8">
        <v>0</v>
      </c>
      <c r="BL295" s="8">
        <v>0</v>
      </c>
      <c r="BM295" s="8">
        <v>0</v>
      </c>
      <c r="BN295" s="8">
        <v>0</v>
      </c>
      <c r="BO295" s="8">
        <v>0</v>
      </c>
      <c r="BP295" s="8">
        <v>0</v>
      </c>
      <c r="BQ295" s="8">
        <v>0</v>
      </c>
      <c r="BR295" s="8">
        <v>0</v>
      </c>
      <c r="BS295" s="8">
        <v>0</v>
      </c>
    </row>
    <row r="296" spans="1:71" x14ac:dyDescent="0.25">
      <c r="A296" s="3" t="s">
        <v>61</v>
      </c>
      <c r="B296" s="8">
        <v>0</v>
      </c>
      <c r="C296" s="8">
        <v>0</v>
      </c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  <c r="P296" s="8">
        <v>0</v>
      </c>
      <c r="Q296" s="8">
        <v>0</v>
      </c>
      <c r="R296" s="8">
        <v>0</v>
      </c>
      <c r="S296" s="8">
        <v>0</v>
      </c>
      <c r="T296" s="8">
        <v>0</v>
      </c>
      <c r="U296" s="8">
        <v>0</v>
      </c>
      <c r="V296" s="8">
        <v>0</v>
      </c>
      <c r="W296" s="8">
        <v>0</v>
      </c>
      <c r="X296" s="8">
        <v>0</v>
      </c>
      <c r="Y296" s="8">
        <v>0</v>
      </c>
      <c r="Z296" s="8">
        <v>0</v>
      </c>
      <c r="AA296" s="8">
        <v>0</v>
      </c>
      <c r="AB296" s="8">
        <v>0</v>
      </c>
      <c r="AC296" s="8">
        <v>0</v>
      </c>
      <c r="AD296" s="8">
        <v>0</v>
      </c>
      <c r="AE296" s="8">
        <v>0</v>
      </c>
      <c r="AF296" s="8">
        <v>0</v>
      </c>
      <c r="AG296" s="8">
        <v>0</v>
      </c>
      <c r="AH296" s="8">
        <v>0</v>
      </c>
      <c r="AI296" s="8">
        <v>0</v>
      </c>
      <c r="AJ296" s="8">
        <v>1</v>
      </c>
      <c r="AK296" s="8">
        <f>-$H$250</f>
        <v>-38.4</v>
      </c>
      <c r="AL296" s="8">
        <v>-2</v>
      </c>
      <c r="AM296" s="8">
        <f>$H$247</f>
        <v>77.767786617045644</v>
      </c>
      <c r="AN296" s="8">
        <v>1</v>
      </c>
      <c r="AO296" s="8">
        <f>-$H$250</f>
        <v>-38.4</v>
      </c>
      <c r="AP296" s="8">
        <v>0</v>
      </c>
      <c r="AQ296" s="8">
        <v>0</v>
      </c>
      <c r="AR296" s="8">
        <v>0</v>
      </c>
      <c r="AS296" s="8">
        <v>0</v>
      </c>
      <c r="AT296" s="8">
        <v>0</v>
      </c>
      <c r="AU296" s="8">
        <v>0</v>
      </c>
      <c r="AV296" s="8">
        <v>0</v>
      </c>
      <c r="AW296" s="8">
        <v>0</v>
      </c>
      <c r="AX296" s="8">
        <v>0</v>
      </c>
      <c r="AY296" s="8">
        <v>0</v>
      </c>
      <c r="AZ296" s="8">
        <v>0</v>
      </c>
      <c r="BA296" s="8">
        <v>0</v>
      </c>
      <c r="BB296" s="8">
        <v>0</v>
      </c>
      <c r="BC296" s="8">
        <v>0</v>
      </c>
      <c r="BD296" s="8">
        <v>0</v>
      </c>
      <c r="BE296" s="8">
        <v>0</v>
      </c>
      <c r="BF296" s="8">
        <v>0</v>
      </c>
      <c r="BG296" s="8">
        <v>0</v>
      </c>
      <c r="BH296" s="8">
        <v>0</v>
      </c>
      <c r="BI296" s="8">
        <v>0</v>
      </c>
      <c r="BJ296" s="8">
        <v>0</v>
      </c>
      <c r="BK296" s="8">
        <v>0</v>
      </c>
      <c r="BL296" s="8">
        <v>0</v>
      </c>
      <c r="BM296" s="8">
        <v>0</v>
      </c>
      <c r="BN296" s="8">
        <v>0</v>
      </c>
      <c r="BO296" s="8">
        <v>0</v>
      </c>
      <c r="BP296" s="8">
        <v>0</v>
      </c>
      <c r="BQ296" s="8">
        <v>0</v>
      </c>
      <c r="BR296" s="8">
        <v>0</v>
      </c>
      <c r="BS296" s="8">
        <v>0</v>
      </c>
    </row>
    <row r="297" spans="1:71" x14ac:dyDescent="0.25">
      <c r="A297" s="3" t="s">
        <v>62</v>
      </c>
      <c r="B297" s="8">
        <v>0</v>
      </c>
      <c r="C297" s="8">
        <v>0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  <c r="P297" s="8">
        <v>0</v>
      </c>
      <c r="Q297" s="8">
        <v>0</v>
      </c>
      <c r="R297" s="8">
        <v>0</v>
      </c>
      <c r="S297" s="8">
        <v>0</v>
      </c>
      <c r="T297" s="8">
        <v>0</v>
      </c>
      <c r="U297" s="8">
        <v>0</v>
      </c>
      <c r="V297" s="8">
        <v>0</v>
      </c>
      <c r="W297" s="8">
        <v>0</v>
      </c>
      <c r="X297" s="8">
        <v>0</v>
      </c>
      <c r="Y297" s="8">
        <v>0</v>
      </c>
      <c r="Z297" s="8">
        <v>0</v>
      </c>
      <c r="AA297" s="8">
        <v>0</v>
      </c>
      <c r="AB297" s="8">
        <v>0</v>
      </c>
      <c r="AC297" s="8">
        <v>0</v>
      </c>
      <c r="AD297" s="8">
        <v>0</v>
      </c>
      <c r="AE297" s="8">
        <v>0</v>
      </c>
      <c r="AF297" s="8">
        <v>0</v>
      </c>
      <c r="AG297" s="8">
        <v>0</v>
      </c>
      <c r="AH297" s="8">
        <v>0</v>
      </c>
      <c r="AI297" s="8">
        <v>0</v>
      </c>
      <c r="AJ297" s="8">
        <v>0</v>
      </c>
      <c r="AK297" s="8">
        <v>0</v>
      </c>
      <c r="AL297" s="8">
        <f>$E$251</f>
        <v>-5.7829713287632957E-3</v>
      </c>
      <c r="AM297" s="8">
        <v>1</v>
      </c>
      <c r="AN297" s="8">
        <f>-$H$244</f>
        <v>1.1573548288132049E-2</v>
      </c>
      <c r="AO297" s="8">
        <f>$H$241</f>
        <v>-1.9991611098188971</v>
      </c>
      <c r="AP297" s="8">
        <f>$E$251</f>
        <v>-5.7829713287632957E-3</v>
      </c>
      <c r="AQ297" s="8">
        <v>1</v>
      </c>
      <c r="AR297" s="8">
        <v>0</v>
      </c>
      <c r="AS297" s="8">
        <v>0</v>
      </c>
      <c r="AT297" s="8">
        <v>0</v>
      </c>
      <c r="AU297" s="8">
        <v>0</v>
      </c>
      <c r="AV297" s="8">
        <v>0</v>
      </c>
      <c r="AW297" s="8">
        <v>0</v>
      </c>
      <c r="AX297" s="8">
        <v>0</v>
      </c>
      <c r="AY297" s="8">
        <v>0</v>
      </c>
      <c r="AZ297" s="8">
        <v>0</v>
      </c>
      <c r="BA297" s="8">
        <v>0</v>
      </c>
      <c r="BB297" s="8">
        <v>0</v>
      </c>
      <c r="BC297" s="8">
        <v>0</v>
      </c>
      <c r="BD297" s="8">
        <v>0</v>
      </c>
      <c r="BE297" s="8">
        <v>0</v>
      </c>
      <c r="BF297" s="8">
        <v>0</v>
      </c>
      <c r="BG297" s="8">
        <v>0</v>
      </c>
      <c r="BH297" s="8">
        <v>0</v>
      </c>
      <c r="BI297" s="8">
        <v>0</v>
      </c>
      <c r="BJ297" s="8">
        <v>0</v>
      </c>
      <c r="BK297" s="8">
        <v>0</v>
      </c>
      <c r="BL297" s="8">
        <v>0</v>
      </c>
      <c r="BM297" s="8">
        <v>0</v>
      </c>
      <c r="BN297" s="8">
        <v>0</v>
      </c>
      <c r="BO297" s="8">
        <v>0</v>
      </c>
      <c r="BP297" s="8">
        <v>0</v>
      </c>
      <c r="BQ297" s="8">
        <v>0</v>
      </c>
      <c r="BR297" s="8">
        <v>0</v>
      </c>
      <c r="BS297" s="8">
        <v>0</v>
      </c>
    </row>
    <row r="298" spans="1:71" x14ac:dyDescent="0.25">
      <c r="A298" s="3" t="s">
        <v>63</v>
      </c>
      <c r="B298" s="8">
        <v>0</v>
      </c>
      <c r="C298" s="8">
        <v>0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8">
        <v>0</v>
      </c>
      <c r="J298" s="8">
        <v>0</v>
      </c>
      <c r="K298" s="8">
        <v>0</v>
      </c>
      <c r="L298" s="8">
        <v>0</v>
      </c>
      <c r="M298" s="8">
        <v>0</v>
      </c>
      <c r="N298" s="8">
        <v>0</v>
      </c>
      <c r="O298" s="8">
        <v>0</v>
      </c>
      <c r="P298" s="8">
        <v>0</v>
      </c>
      <c r="Q298" s="8">
        <v>0</v>
      </c>
      <c r="R298" s="8">
        <v>0</v>
      </c>
      <c r="S298" s="8">
        <v>0</v>
      </c>
      <c r="T298" s="8">
        <v>0</v>
      </c>
      <c r="U298" s="8">
        <v>0</v>
      </c>
      <c r="V298" s="8">
        <v>0</v>
      </c>
      <c r="W298" s="8">
        <v>0</v>
      </c>
      <c r="X298" s="8">
        <v>0</v>
      </c>
      <c r="Y298" s="8">
        <v>0</v>
      </c>
      <c r="Z298" s="8">
        <v>0</v>
      </c>
      <c r="AA298" s="8">
        <v>0</v>
      </c>
      <c r="AB298" s="8">
        <v>0</v>
      </c>
      <c r="AC298" s="8">
        <v>0</v>
      </c>
      <c r="AD298" s="8">
        <v>0</v>
      </c>
      <c r="AE298" s="8">
        <v>0</v>
      </c>
      <c r="AF298" s="8">
        <v>0</v>
      </c>
      <c r="AG298" s="8">
        <v>0</v>
      </c>
      <c r="AH298" s="8">
        <v>0</v>
      </c>
      <c r="AI298" s="8">
        <v>0</v>
      </c>
      <c r="AJ298" s="8">
        <v>0</v>
      </c>
      <c r="AK298" s="8">
        <v>0</v>
      </c>
      <c r="AL298" s="8">
        <v>1</v>
      </c>
      <c r="AM298" s="8">
        <f>-$H$250</f>
        <v>-38.4</v>
      </c>
      <c r="AN298" s="8">
        <v>-2</v>
      </c>
      <c r="AO298" s="8">
        <f>$H$247</f>
        <v>77.767786617045644</v>
      </c>
      <c r="AP298" s="8">
        <v>1</v>
      </c>
      <c r="AQ298" s="8">
        <f>-$H$250</f>
        <v>-38.4</v>
      </c>
      <c r="AR298" s="8">
        <v>0</v>
      </c>
      <c r="AS298" s="8">
        <v>0</v>
      </c>
      <c r="AT298" s="8">
        <v>0</v>
      </c>
      <c r="AU298" s="8">
        <v>0</v>
      </c>
      <c r="AV298" s="8">
        <v>0</v>
      </c>
      <c r="AW298" s="8">
        <v>0</v>
      </c>
      <c r="AX298" s="8">
        <v>0</v>
      </c>
      <c r="AY298" s="8">
        <v>0</v>
      </c>
      <c r="AZ298" s="8">
        <v>0</v>
      </c>
      <c r="BA298" s="8">
        <v>0</v>
      </c>
      <c r="BB298" s="8">
        <v>0</v>
      </c>
      <c r="BC298" s="8">
        <v>0</v>
      </c>
      <c r="BD298" s="8">
        <v>0</v>
      </c>
      <c r="BE298" s="8">
        <v>0</v>
      </c>
      <c r="BF298" s="8">
        <v>0</v>
      </c>
      <c r="BG298" s="8">
        <v>0</v>
      </c>
      <c r="BH298" s="8">
        <v>0</v>
      </c>
      <c r="BI298" s="8">
        <v>0</v>
      </c>
      <c r="BJ298" s="8">
        <v>0</v>
      </c>
      <c r="BK298" s="8">
        <v>0</v>
      </c>
      <c r="BL298" s="8">
        <v>0</v>
      </c>
      <c r="BM298" s="8">
        <v>0</v>
      </c>
      <c r="BN298" s="8">
        <v>0</v>
      </c>
      <c r="BO298" s="8">
        <v>0</v>
      </c>
      <c r="BP298" s="8">
        <v>0</v>
      </c>
      <c r="BQ298" s="8">
        <v>0</v>
      </c>
      <c r="BR298" s="8">
        <v>0</v>
      </c>
      <c r="BS298" s="8">
        <v>0</v>
      </c>
    </row>
    <row r="299" spans="1:71" x14ac:dyDescent="0.25">
      <c r="A299" s="3" t="s">
        <v>64</v>
      </c>
      <c r="B299" s="8">
        <v>0</v>
      </c>
      <c r="C299" s="8">
        <v>0</v>
      </c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  <c r="O299" s="8">
        <v>0</v>
      </c>
      <c r="P299" s="8">
        <v>0</v>
      </c>
      <c r="Q299" s="8">
        <v>0</v>
      </c>
      <c r="R299" s="8">
        <v>0</v>
      </c>
      <c r="S299" s="8">
        <v>0</v>
      </c>
      <c r="T299" s="8">
        <v>0</v>
      </c>
      <c r="U299" s="8">
        <v>0</v>
      </c>
      <c r="V299" s="8">
        <v>0</v>
      </c>
      <c r="W299" s="8">
        <v>0</v>
      </c>
      <c r="X299" s="8">
        <v>0</v>
      </c>
      <c r="Y299" s="8">
        <v>0</v>
      </c>
      <c r="Z299" s="8">
        <v>0</v>
      </c>
      <c r="AA299" s="8">
        <v>0</v>
      </c>
      <c r="AB299" s="8">
        <v>0</v>
      </c>
      <c r="AC299" s="8">
        <v>0</v>
      </c>
      <c r="AD299" s="8">
        <v>0</v>
      </c>
      <c r="AE299" s="8">
        <v>0</v>
      </c>
      <c r="AF299" s="8">
        <v>0</v>
      </c>
      <c r="AG299" s="8">
        <v>0</v>
      </c>
      <c r="AH299" s="8">
        <v>0</v>
      </c>
      <c r="AI299" s="8">
        <v>0</v>
      </c>
      <c r="AJ299" s="8">
        <v>0</v>
      </c>
      <c r="AK299" s="8">
        <v>0</v>
      </c>
      <c r="AL299" s="8">
        <v>0</v>
      </c>
      <c r="AM299" s="8">
        <v>0</v>
      </c>
      <c r="AN299" s="8">
        <f>$E$251</f>
        <v>-5.7829713287632957E-3</v>
      </c>
      <c r="AO299" s="8">
        <v>1</v>
      </c>
      <c r="AP299" s="8">
        <f>-$H$244</f>
        <v>1.1573548288132049E-2</v>
      </c>
      <c r="AQ299" s="8">
        <f>$H$241</f>
        <v>-1.9991611098188971</v>
      </c>
      <c r="AR299" s="8">
        <f>$E$251</f>
        <v>-5.7829713287632957E-3</v>
      </c>
      <c r="AS299" s="8">
        <v>1</v>
      </c>
      <c r="AT299" s="8">
        <v>0</v>
      </c>
      <c r="AU299" s="8">
        <v>0</v>
      </c>
      <c r="AV299" s="8">
        <v>0</v>
      </c>
      <c r="AW299" s="8">
        <v>0</v>
      </c>
      <c r="AX299" s="8">
        <v>0</v>
      </c>
      <c r="AY299" s="8">
        <v>0</v>
      </c>
      <c r="AZ299" s="8">
        <v>0</v>
      </c>
      <c r="BA299" s="8">
        <v>0</v>
      </c>
      <c r="BB299" s="8">
        <v>0</v>
      </c>
      <c r="BC299" s="8">
        <v>0</v>
      </c>
      <c r="BD299" s="8">
        <v>0</v>
      </c>
      <c r="BE299" s="8">
        <v>0</v>
      </c>
      <c r="BF299" s="8">
        <v>0</v>
      </c>
      <c r="BG299" s="8">
        <v>0</v>
      </c>
      <c r="BH299" s="8">
        <v>0</v>
      </c>
      <c r="BI299" s="8">
        <v>0</v>
      </c>
      <c r="BJ299" s="8">
        <v>0</v>
      </c>
      <c r="BK299" s="8">
        <v>0</v>
      </c>
      <c r="BL299" s="8">
        <v>0</v>
      </c>
      <c r="BM299" s="8">
        <v>0</v>
      </c>
      <c r="BN299" s="8">
        <v>0</v>
      </c>
      <c r="BO299" s="8">
        <v>0</v>
      </c>
      <c r="BP299" s="8">
        <v>0</v>
      </c>
      <c r="BQ299" s="8">
        <v>0</v>
      </c>
      <c r="BR299" s="8">
        <v>0</v>
      </c>
      <c r="BS299" s="8">
        <v>0</v>
      </c>
    </row>
    <row r="300" spans="1:71" x14ac:dyDescent="0.25">
      <c r="A300" s="3" t="s">
        <v>65</v>
      </c>
      <c r="B300" s="8">
        <v>0</v>
      </c>
      <c r="C300" s="8">
        <v>0</v>
      </c>
      <c r="D300" s="8">
        <v>0</v>
      </c>
      <c r="E300" s="8">
        <v>0</v>
      </c>
      <c r="F300" s="8">
        <v>0</v>
      </c>
      <c r="G300" s="8">
        <v>0</v>
      </c>
      <c r="H300" s="8"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  <c r="N300" s="8">
        <v>0</v>
      </c>
      <c r="O300" s="8">
        <v>0</v>
      </c>
      <c r="P300" s="8">
        <v>0</v>
      </c>
      <c r="Q300" s="8">
        <v>0</v>
      </c>
      <c r="R300" s="8">
        <v>0</v>
      </c>
      <c r="S300" s="8">
        <v>0</v>
      </c>
      <c r="T300" s="8">
        <v>0</v>
      </c>
      <c r="U300" s="8">
        <v>0</v>
      </c>
      <c r="V300" s="8">
        <v>0</v>
      </c>
      <c r="W300" s="8">
        <v>0</v>
      </c>
      <c r="X300" s="8">
        <v>0</v>
      </c>
      <c r="Y300" s="8">
        <v>0</v>
      </c>
      <c r="Z300" s="8">
        <v>0</v>
      </c>
      <c r="AA300" s="8">
        <v>0</v>
      </c>
      <c r="AB300" s="8">
        <v>0</v>
      </c>
      <c r="AC300" s="8">
        <v>0</v>
      </c>
      <c r="AD300" s="8">
        <v>0</v>
      </c>
      <c r="AE300" s="8">
        <v>0</v>
      </c>
      <c r="AF300" s="8">
        <v>0</v>
      </c>
      <c r="AG300" s="8">
        <v>0</v>
      </c>
      <c r="AH300" s="8">
        <v>0</v>
      </c>
      <c r="AI300" s="8">
        <v>0</v>
      </c>
      <c r="AJ300" s="8">
        <v>0</v>
      </c>
      <c r="AK300" s="8">
        <v>0</v>
      </c>
      <c r="AL300" s="8">
        <v>0</v>
      </c>
      <c r="AM300" s="8">
        <v>0</v>
      </c>
      <c r="AN300" s="8">
        <v>1</v>
      </c>
      <c r="AO300" s="8">
        <f>-$H$250</f>
        <v>-38.4</v>
      </c>
      <c r="AP300" s="8">
        <v>-2</v>
      </c>
      <c r="AQ300" s="8">
        <f>$H$247</f>
        <v>77.767786617045644</v>
      </c>
      <c r="AR300" s="8">
        <v>1</v>
      </c>
      <c r="AS300" s="8">
        <f>-$H$250</f>
        <v>-38.4</v>
      </c>
      <c r="AT300" s="8">
        <v>0</v>
      </c>
      <c r="AU300" s="8">
        <v>0</v>
      </c>
      <c r="AV300" s="8">
        <v>0</v>
      </c>
      <c r="AW300" s="8">
        <v>0</v>
      </c>
      <c r="AX300" s="8">
        <v>0</v>
      </c>
      <c r="AY300" s="8">
        <v>0</v>
      </c>
      <c r="AZ300" s="8">
        <v>0</v>
      </c>
      <c r="BA300" s="8">
        <v>0</v>
      </c>
      <c r="BB300" s="8">
        <v>0</v>
      </c>
      <c r="BC300" s="8">
        <v>0</v>
      </c>
      <c r="BD300" s="8">
        <v>0</v>
      </c>
      <c r="BE300" s="8">
        <v>0</v>
      </c>
      <c r="BF300" s="8">
        <v>0</v>
      </c>
      <c r="BG300" s="8">
        <v>0</v>
      </c>
      <c r="BH300" s="8">
        <v>0</v>
      </c>
      <c r="BI300" s="8">
        <v>0</v>
      </c>
      <c r="BJ300" s="8">
        <v>0</v>
      </c>
      <c r="BK300" s="8">
        <v>0</v>
      </c>
      <c r="BL300" s="8">
        <v>0</v>
      </c>
      <c r="BM300" s="8">
        <v>0</v>
      </c>
      <c r="BN300" s="8">
        <v>0</v>
      </c>
      <c r="BO300" s="8">
        <v>0</v>
      </c>
      <c r="BP300" s="8">
        <v>0</v>
      </c>
      <c r="BQ300" s="8">
        <v>0</v>
      </c>
      <c r="BR300" s="8">
        <v>0</v>
      </c>
      <c r="BS300" s="8">
        <v>0</v>
      </c>
    </row>
    <row r="301" spans="1:71" x14ac:dyDescent="0.25">
      <c r="A301" s="3" t="s">
        <v>66</v>
      </c>
      <c r="B301" s="8">
        <v>0</v>
      </c>
      <c r="C301" s="8">
        <v>0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  <c r="O301" s="8">
        <v>0</v>
      </c>
      <c r="P301" s="8">
        <v>0</v>
      </c>
      <c r="Q301" s="8">
        <v>0</v>
      </c>
      <c r="R301" s="8">
        <v>0</v>
      </c>
      <c r="S301" s="8">
        <v>0</v>
      </c>
      <c r="T301" s="8">
        <v>0</v>
      </c>
      <c r="U301" s="8">
        <v>0</v>
      </c>
      <c r="V301" s="8">
        <v>0</v>
      </c>
      <c r="W301" s="8">
        <v>0</v>
      </c>
      <c r="X301" s="8">
        <v>0</v>
      </c>
      <c r="Y301" s="8">
        <v>0</v>
      </c>
      <c r="Z301" s="8">
        <v>0</v>
      </c>
      <c r="AA301" s="8">
        <v>0</v>
      </c>
      <c r="AB301" s="8">
        <v>0</v>
      </c>
      <c r="AC301" s="8">
        <v>0</v>
      </c>
      <c r="AD301" s="8">
        <v>0</v>
      </c>
      <c r="AE301" s="8">
        <v>0</v>
      </c>
      <c r="AF301" s="8">
        <v>0</v>
      </c>
      <c r="AG301" s="8">
        <v>0</v>
      </c>
      <c r="AH301" s="8">
        <v>0</v>
      </c>
      <c r="AI301" s="8">
        <v>0</v>
      </c>
      <c r="AJ301" s="8">
        <v>0</v>
      </c>
      <c r="AK301" s="8">
        <v>0</v>
      </c>
      <c r="AL301" s="8">
        <v>0</v>
      </c>
      <c r="AM301" s="8">
        <v>0</v>
      </c>
      <c r="AN301" s="8">
        <v>0</v>
      </c>
      <c r="AO301" s="8">
        <v>0</v>
      </c>
      <c r="AP301" s="8">
        <f>$E$251</f>
        <v>-5.7829713287632957E-3</v>
      </c>
      <c r="AQ301" s="8">
        <v>1</v>
      </c>
      <c r="AR301" s="8">
        <f>-$H$244</f>
        <v>1.1573548288132049E-2</v>
      </c>
      <c r="AS301" s="8">
        <f>$H$241</f>
        <v>-1.9991611098188971</v>
      </c>
      <c r="AT301" s="8">
        <f>$E$251</f>
        <v>-5.7829713287632957E-3</v>
      </c>
      <c r="AU301" s="8">
        <v>1</v>
      </c>
      <c r="AV301" s="8">
        <v>0</v>
      </c>
      <c r="AW301" s="8">
        <v>0</v>
      </c>
      <c r="AX301" s="8">
        <v>0</v>
      </c>
      <c r="AY301" s="8">
        <v>0</v>
      </c>
      <c r="AZ301" s="8">
        <v>0</v>
      </c>
      <c r="BA301" s="8">
        <v>0</v>
      </c>
      <c r="BB301" s="8">
        <v>0</v>
      </c>
      <c r="BC301" s="8">
        <v>0</v>
      </c>
      <c r="BD301" s="8">
        <v>0</v>
      </c>
      <c r="BE301" s="8">
        <v>0</v>
      </c>
      <c r="BF301" s="8">
        <v>0</v>
      </c>
      <c r="BG301" s="8">
        <v>0</v>
      </c>
      <c r="BH301" s="8">
        <v>0</v>
      </c>
      <c r="BI301" s="8">
        <v>0</v>
      </c>
      <c r="BJ301" s="8">
        <v>0</v>
      </c>
      <c r="BK301" s="8">
        <v>0</v>
      </c>
      <c r="BL301" s="8">
        <v>0</v>
      </c>
      <c r="BM301" s="8">
        <v>0</v>
      </c>
      <c r="BN301" s="8">
        <v>0</v>
      </c>
      <c r="BO301" s="8">
        <v>0</v>
      </c>
      <c r="BP301" s="8">
        <v>0</v>
      </c>
      <c r="BQ301" s="8">
        <v>0</v>
      </c>
      <c r="BR301" s="8">
        <v>0</v>
      </c>
      <c r="BS301" s="8">
        <v>0</v>
      </c>
    </row>
    <row r="302" spans="1:71" x14ac:dyDescent="0.25">
      <c r="A302" s="3" t="s">
        <v>67</v>
      </c>
      <c r="B302" s="8">
        <v>0</v>
      </c>
      <c r="C302" s="8">
        <v>0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  <c r="N302" s="8">
        <v>0</v>
      </c>
      <c r="O302" s="8">
        <v>0</v>
      </c>
      <c r="P302" s="8">
        <v>0</v>
      </c>
      <c r="Q302" s="8">
        <v>0</v>
      </c>
      <c r="R302" s="8">
        <v>0</v>
      </c>
      <c r="S302" s="8">
        <v>0</v>
      </c>
      <c r="T302" s="8">
        <v>0</v>
      </c>
      <c r="U302" s="8">
        <v>0</v>
      </c>
      <c r="V302" s="8">
        <v>0</v>
      </c>
      <c r="W302" s="8">
        <v>0</v>
      </c>
      <c r="X302" s="8">
        <v>0</v>
      </c>
      <c r="Y302" s="8">
        <v>0</v>
      </c>
      <c r="Z302" s="8">
        <v>0</v>
      </c>
      <c r="AA302" s="8">
        <v>0</v>
      </c>
      <c r="AB302" s="8">
        <v>0</v>
      </c>
      <c r="AC302" s="8">
        <v>0</v>
      </c>
      <c r="AD302" s="8">
        <v>0</v>
      </c>
      <c r="AE302" s="8">
        <v>0</v>
      </c>
      <c r="AF302" s="8">
        <v>0</v>
      </c>
      <c r="AG302" s="8">
        <v>0</v>
      </c>
      <c r="AH302" s="8">
        <v>0</v>
      </c>
      <c r="AI302" s="8">
        <v>0</v>
      </c>
      <c r="AJ302" s="8">
        <v>0</v>
      </c>
      <c r="AK302" s="8">
        <v>0</v>
      </c>
      <c r="AL302" s="8">
        <v>0</v>
      </c>
      <c r="AM302" s="8">
        <v>0</v>
      </c>
      <c r="AN302" s="8">
        <v>0</v>
      </c>
      <c r="AO302" s="8">
        <v>0</v>
      </c>
      <c r="AP302" s="8">
        <v>1</v>
      </c>
      <c r="AQ302" s="8">
        <f>-$H$250</f>
        <v>-38.4</v>
      </c>
      <c r="AR302" s="8">
        <v>-2</v>
      </c>
      <c r="AS302" s="8">
        <f>$H$247</f>
        <v>77.767786617045644</v>
      </c>
      <c r="AT302" s="8">
        <v>1</v>
      </c>
      <c r="AU302" s="8">
        <f>-$H$250</f>
        <v>-38.4</v>
      </c>
      <c r="AV302" s="8">
        <v>0</v>
      </c>
      <c r="AW302" s="8">
        <v>0</v>
      </c>
      <c r="AX302" s="8">
        <v>0</v>
      </c>
      <c r="AY302" s="8">
        <v>0</v>
      </c>
      <c r="AZ302" s="8">
        <v>0</v>
      </c>
      <c r="BA302" s="8">
        <v>0</v>
      </c>
      <c r="BB302" s="8">
        <v>0</v>
      </c>
      <c r="BC302" s="8">
        <v>0</v>
      </c>
      <c r="BD302" s="8">
        <v>0</v>
      </c>
      <c r="BE302" s="8">
        <v>0</v>
      </c>
      <c r="BF302" s="8">
        <v>0</v>
      </c>
      <c r="BG302" s="8">
        <v>0</v>
      </c>
      <c r="BH302" s="8">
        <v>0</v>
      </c>
      <c r="BI302" s="8">
        <v>0</v>
      </c>
      <c r="BJ302" s="8">
        <v>0</v>
      </c>
      <c r="BK302" s="8">
        <v>0</v>
      </c>
      <c r="BL302" s="8">
        <v>0</v>
      </c>
      <c r="BM302" s="8">
        <v>0</v>
      </c>
      <c r="BN302" s="8">
        <v>0</v>
      </c>
      <c r="BO302" s="8">
        <v>0</v>
      </c>
      <c r="BP302" s="8">
        <v>0</v>
      </c>
      <c r="BQ302" s="8">
        <v>0</v>
      </c>
      <c r="BR302" s="8">
        <v>0</v>
      </c>
      <c r="BS302" s="8">
        <v>0</v>
      </c>
    </row>
    <row r="303" spans="1:71" x14ac:dyDescent="0.25">
      <c r="A303" s="3" t="s">
        <v>68</v>
      </c>
      <c r="B303" s="8">
        <v>0</v>
      </c>
      <c r="C303" s="8">
        <v>0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  <c r="N303" s="8">
        <v>0</v>
      </c>
      <c r="O303" s="8">
        <v>0</v>
      </c>
      <c r="P303" s="8">
        <v>0</v>
      </c>
      <c r="Q303" s="8">
        <v>0</v>
      </c>
      <c r="R303" s="8">
        <v>0</v>
      </c>
      <c r="S303" s="8">
        <v>0</v>
      </c>
      <c r="T303" s="8">
        <v>0</v>
      </c>
      <c r="U303" s="8">
        <v>0</v>
      </c>
      <c r="V303" s="8">
        <v>0</v>
      </c>
      <c r="W303" s="8">
        <v>0</v>
      </c>
      <c r="X303" s="8">
        <v>0</v>
      </c>
      <c r="Y303" s="8">
        <v>0</v>
      </c>
      <c r="Z303" s="8">
        <v>0</v>
      </c>
      <c r="AA303" s="8">
        <v>0</v>
      </c>
      <c r="AB303" s="8">
        <v>0</v>
      </c>
      <c r="AC303" s="8">
        <v>0</v>
      </c>
      <c r="AD303" s="8">
        <v>0</v>
      </c>
      <c r="AE303" s="8">
        <v>0</v>
      </c>
      <c r="AF303" s="8">
        <v>0</v>
      </c>
      <c r="AG303" s="8">
        <v>0</v>
      </c>
      <c r="AH303" s="8">
        <v>0</v>
      </c>
      <c r="AI303" s="8">
        <v>0</v>
      </c>
      <c r="AJ303" s="8">
        <v>0</v>
      </c>
      <c r="AK303" s="8">
        <v>0</v>
      </c>
      <c r="AL303" s="8">
        <v>0</v>
      </c>
      <c r="AM303" s="8">
        <v>0</v>
      </c>
      <c r="AN303" s="8">
        <v>0</v>
      </c>
      <c r="AO303" s="8">
        <v>0</v>
      </c>
      <c r="AP303" s="8">
        <v>0</v>
      </c>
      <c r="AQ303" s="8">
        <v>0</v>
      </c>
      <c r="AR303" s="8">
        <f>$E$251</f>
        <v>-5.7829713287632957E-3</v>
      </c>
      <c r="AS303" s="8">
        <v>1</v>
      </c>
      <c r="AT303" s="8">
        <f>-$H$244</f>
        <v>1.1573548288132049E-2</v>
      </c>
      <c r="AU303" s="8">
        <f>$H$241</f>
        <v>-1.9991611098188971</v>
      </c>
      <c r="AV303" s="8">
        <f>$E$251</f>
        <v>-5.7829713287632957E-3</v>
      </c>
      <c r="AW303" s="8">
        <v>1</v>
      </c>
      <c r="AX303" s="8">
        <v>0</v>
      </c>
      <c r="AY303" s="8">
        <v>0</v>
      </c>
      <c r="AZ303" s="8">
        <v>0</v>
      </c>
      <c r="BA303" s="8">
        <v>0</v>
      </c>
      <c r="BB303" s="8">
        <v>0</v>
      </c>
      <c r="BC303" s="8">
        <v>0</v>
      </c>
      <c r="BD303" s="8">
        <v>0</v>
      </c>
      <c r="BE303" s="8">
        <v>0</v>
      </c>
      <c r="BF303" s="8">
        <v>0</v>
      </c>
      <c r="BG303" s="8">
        <v>0</v>
      </c>
      <c r="BH303" s="8">
        <v>0</v>
      </c>
      <c r="BI303" s="8">
        <v>0</v>
      </c>
      <c r="BJ303" s="8">
        <v>0</v>
      </c>
      <c r="BK303" s="8">
        <v>0</v>
      </c>
      <c r="BL303" s="8">
        <v>0</v>
      </c>
      <c r="BM303" s="8">
        <v>0</v>
      </c>
      <c r="BN303" s="8">
        <v>0</v>
      </c>
      <c r="BO303" s="8">
        <v>0</v>
      </c>
      <c r="BP303" s="8">
        <v>0</v>
      </c>
      <c r="BQ303" s="8">
        <v>0</v>
      </c>
      <c r="BR303" s="8">
        <v>0</v>
      </c>
      <c r="BS303" s="8">
        <v>0</v>
      </c>
    </row>
    <row r="304" spans="1:71" x14ac:dyDescent="0.25">
      <c r="A304" s="3" t="s">
        <v>69</v>
      </c>
      <c r="B304" s="8">
        <v>0</v>
      </c>
      <c r="C304" s="8">
        <v>0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8">
        <v>0</v>
      </c>
      <c r="J304" s="8">
        <v>0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0</v>
      </c>
      <c r="Q304" s="8">
        <v>0</v>
      </c>
      <c r="R304" s="8">
        <v>0</v>
      </c>
      <c r="S304" s="8">
        <v>0</v>
      </c>
      <c r="T304" s="8">
        <v>0</v>
      </c>
      <c r="U304" s="8">
        <v>0</v>
      </c>
      <c r="V304" s="8">
        <v>0</v>
      </c>
      <c r="W304" s="8">
        <v>0</v>
      </c>
      <c r="X304" s="8">
        <v>0</v>
      </c>
      <c r="Y304" s="8">
        <v>0</v>
      </c>
      <c r="Z304" s="8">
        <v>0</v>
      </c>
      <c r="AA304" s="8">
        <v>0</v>
      </c>
      <c r="AB304" s="8">
        <v>0</v>
      </c>
      <c r="AC304" s="8">
        <v>0</v>
      </c>
      <c r="AD304" s="8">
        <v>0</v>
      </c>
      <c r="AE304" s="8">
        <v>0</v>
      </c>
      <c r="AF304" s="8">
        <v>0</v>
      </c>
      <c r="AG304" s="8">
        <v>0</v>
      </c>
      <c r="AH304" s="8">
        <v>0</v>
      </c>
      <c r="AI304" s="8">
        <v>0</v>
      </c>
      <c r="AJ304" s="8">
        <v>0</v>
      </c>
      <c r="AK304" s="8">
        <v>0</v>
      </c>
      <c r="AL304" s="8">
        <v>0</v>
      </c>
      <c r="AM304" s="8">
        <v>0</v>
      </c>
      <c r="AN304" s="8">
        <v>0</v>
      </c>
      <c r="AO304" s="8">
        <v>0</v>
      </c>
      <c r="AP304" s="8">
        <v>0</v>
      </c>
      <c r="AQ304" s="8">
        <v>0</v>
      </c>
      <c r="AR304" s="8">
        <v>1</v>
      </c>
      <c r="AS304" s="8">
        <f>-$H$250</f>
        <v>-38.4</v>
      </c>
      <c r="AT304" s="8">
        <v>-2</v>
      </c>
      <c r="AU304" s="8">
        <f>$H$247</f>
        <v>77.767786617045644</v>
      </c>
      <c r="AV304" s="8">
        <v>1</v>
      </c>
      <c r="AW304" s="8">
        <f>-$H$250</f>
        <v>-38.4</v>
      </c>
      <c r="AX304" s="8">
        <v>0</v>
      </c>
      <c r="AY304" s="8">
        <v>0</v>
      </c>
      <c r="AZ304" s="8">
        <v>0</v>
      </c>
      <c r="BA304" s="8">
        <v>0</v>
      </c>
      <c r="BB304" s="8">
        <v>0</v>
      </c>
      <c r="BC304" s="8">
        <v>0</v>
      </c>
      <c r="BD304" s="8">
        <v>0</v>
      </c>
      <c r="BE304" s="8">
        <v>0</v>
      </c>
      <c r="BF304" s="8">
        <v>0</v>
      </c>
      <c r="BG304" s="8">
        <v>0</v>
      </c>
      <c r="BH304" s="8">
        <v>0</v>
      </c>
      <c r="BI304" s="8">
        <v>0</v>
      </c>
      <c r="BJ304" s="8">
        <v>0</v>
      </c>
      <c r="BK304" s="8">
        <v>0</v>
      </c>
      <c r="BL304" s="8">
        <v>0</v>
      </c>
      <c r="BM304" s="8">
        <v>0</v>
      </c>
      <c r="BN304" s="8">
        <v>0</v>
      </c>
      <c r="BO304" s="8">
        <v>0</v>
      </c>
      <c r="BP304" s="8">
        <v>0</v>
      </c>
      <c r="BQ304" s="8">
        <v>0</v>
      </c>
      <c r="BR304" s="8">
        <v>0</v>
      </c>
      <c r="BS304" s="8">
        <v>0</v>
      </c>
    </row>
    <row r="305" spans="1:71" x14ac:dyDescent="0.25">
      <c r="A305" s="3" t="s">
        <v>70</v>
      </c>
      <c r="B305" s="8">
        <v>0</v>
      </c>
      <c r="C305" s="8">
        <v>0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 s="8">
        <v>0</v>
      </c>
      <c r="J305" s="8">
        <v>0</v>
      </c>
      <c r="K305" s="8">
        <v>0</v>
      </c>
      <c r="L305" s="8">
        <v>0</v>
      </c>
      <c r="M305" s="8">
        <v>0</v>
      </c>
      <c r="N305" s="8">
        <v>0</v>
      </c>
      <c r="O305" s="8">
        <v>0</v>
      </c>
      <c r="P305" s="8">
        <v>0</v>
      </c>
      <c r="Q305" s="8">
        <v>0</v>
      </c>
      <c r="R305" s="8">
        <v>0</v>
      </c>
      <c r="S305" s="8">
        <v>0</v>
      </c>
      <c r="T305" s="8">
        <v>0</v>
      </c>
      <c r="U305" s="8">
        <v>0</v>
      </c>
      <c r="V305" s="8">
        <v>0</v>
      </c>
      <c r="W305" s="8">
        <v>0</v>
      </c>
      <c r="X305" s="8">
        <v>0</v>
      </c>
      <c r="Y305" s="8">
        <v>0</v>
      </c>
      <c r="Z305" s="8">
        <v>0</v>
      </c>
      <c r="AA305" s="8">
        <v>0</v>
      </c>
      <c r="AB305" s="8">
        <v>0</v>
      </c>
      <c r="AC305" s="8">
        <v>0</v>
      </c>
      <c r="AD305" s="8">
        <v>0</v>
      </c>
      <c r="AE305" s="8">
        <v>0</v>
      </c>
      <c r="AF305" s="8">
        <v>0</v>
      </c>
      <c r="AG305" s="8">
        <v>0</v>
      </c>
      <c r="AH305" s="8">
        <v>0</v>
      </c>
      <c r="AI305" s="8">
        <v>0</v>
      </c>
      <c r="AJ305" s="8">
        <v>0</v>
      </c>
      <c r="AK305" s="8">
        <v>0</v>
      </c>
      <c r="AL305" s="8">
        <v>0</v>
      </c>
      <c r="AM305" s="8">
        <v>0</v>
      </c>
      <c r="AN305" s="8">
        <v>0</v>
      </c>
      <c r="AO305" s="8">
        <v>0</v>
      </c>
      <c r="AP305" s="8">
        <v>0</v>
      </c>
      <c r="AQ305" s="8">
        <v>0</v>
      </c>
      <c r="AR305" s="8">
        <v>0</v>
      </c>
      <c r="AS305" s="8">
        <v>0</v>
      </c>
      <c r="AT305" s="8">
        <f>$E$251</f>
        <v>-5.7829713287632957E-3</v>
      </c>
      <c r="AU305" s="8">
        <v>1</v>
      </c>
      <c r="AV305" s="8">
        <f>-$H$244</f>
        <v>1.1573548288132049E-2</v>
      </c>
      <c r="AW305" s="8">
        <f>$H$241</f>
        <v>-1.9991611098188971</v>
      </c>
      <c r="AX305" s="8">
        <f>$E$251</f>
        <v>-5.7829713287632957E-3</v>
      </c>
      <c r="AY305" s="8">
        <v>1</v>
      </c>
      <c r="AZ305" s="8">
        <v>0</v>
      </c>
      <c r="BA305" s="8">
        <v>0</v>
      </c>
      <c r="BB305" s="8">
        <v>0</v>
      </c>
      <c r="BC305" s="8">
        <v>0</v>
      </c>
      <c r="BD305" s="8">
        <v>0</v>
      </c>
      <c r="BE305" s="8">
        <v>0</v>
      </c>
      <c r="BF305" s="8">
        <v>0</v>
      </c>
      <c r="BG305" s="8">
        <v>0</v>
      </c>
      <c r="BH305" s="8">
        <v>0</v>
      </c>
      <c r="BI305" s="8">
        <v>0</v>
      </c>
      <c r="BJ305" s="8">
        <v>0</v>
      </c>
      <c r="BK305" s="8">
        <v>0</v>
      </c>
      <c r="BL305" s="8">
        <v>0</v>
      </c>
      <c r="BM305" s="8">
        <v>0</v>
      </c>
      <c r="BN305" s="8">
        <v>0</v>
      </c>
      <c r="BO305" s="8">
        <v>0</v>
      </c>
      <c r="BP305" s="8">
        <v>0</v>
      </c>
      <c r="BQ305" s="8">
        <v>0</v>
      </c>
      <c r="BR305" s="8">
        <v>0</v>
      </c>
      <c r="BS305" s="8">
        <v>0</v>
      </c>
    </row>
    <row r="306" spans="1:71" x14ac:dyDescent="0.25">
      <c r="A306" s="3" t="s">
        <v>71</v>
      </c>
      <c r="B306" s="8">
        <v>0</v>
      </c>
      <c r="C306" s="8">
        <v>0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 s="8">
        <v>0</v>
      </c>
      <c r="J306" s="8">
        <v>0</v>
      </c>
      <c r="K306" s="8">
        <v>0</v>
      </c>
      <c r="L306" s="8">
        <v>0</v>
      </c>
      <c r="M306" s="8">
        <v>0</v>
      </c>
      <c r="N306" s="8">
        <v>0</v>
      </c>
      <c r="O306" s="8">
        <v>0</v>
      </c>
      <c r="P306" s="8">
        <v>0</v>
      </c>
      <c r="Q306" s="8">
        <v>0</v>
      </c>
      <c r="R306" s="8">
        <v>0</v>
      </c>
      <c r="S306" s="8">
        <v>0</v>
      </c>
      <c r="T306" s="8">
        <v>0</v>
      </c>
      <c r="U306" s="8">
        <v>0</v>
      </c>
      <c r="V306" s="8">
        <v>0</v>
      </c>
      <c r="W306" s="8">
        <v>0</v>
      </c>
      <c r="X306" s="8">
        <v>0</v>
      </c>
      <c r="Y306" s="8">
        <v>0</v>
      </c>
      <c r="Z306" s="8">
        <v>0</v>
      </c>
      <c r="AA306" s="8">
        <v>0</v>
      </c>
      <c r="AB306" s="8">
        <v>0</v>
      </c>
      <c r="AC306" s="8">
        <v>0</v>
      </c>
      <c r="AD306" s="8">
        <v>0</v>
      </c>
      <c r="AE306" s="8">
        <v>0</v>
      </c>
      <c r="AF306" s="8">
        <v>0</v>
      </c>
      <c r="AG306" s="8">
        <v>0</v>
      </c>
      <c r="AH306" s="8">
        <v>0</v>
      </c>
      <c r="AI306" s="8">
        <v>0</v>
      </c>
      <c r="AJ306" s="8">
        <v>0</v>
      </c>
      <c r="AK306" s="8">
        <v>0</v>
      </c>
      <c r="AL306" s="8">
        <v>0</v>
      </c>
      <c r="AM306" s="8">
        <v>0</v>
      </c>
      <c r="AN306" s="8">
        <v>0</v>
      </c>
      <c r="AO306" s="8">
        <v>0</v>
      </c>
      <c r="AP306" s="8">
        <v>0</v>
      </c>
      <c r="AQ306" s="8">
        <v>0</v>
      </c>
      <c r="AR306" s="8">
        <v>0</v>
      </c>
      <c r="AS306" s="8">
        <v>0</v>
      </c>
      <c r="AT306" s="8">
        <v>1</v>
      </c>
      <c r="AU306" s="8">
        <f>-$H$250</f>
        <v>-38.4</v>
      </c>
      <c r="AV306" s="8">
        <v>-2</v>
      </c>
      <c r="AW306" s="8">
        <f>$H$247</f>
        <v>77.767786617045644</v>
      </c>
      <c r="AX306" s="8">
        <v>1</v>
      </c>
      <c r="AY306" s="8">
        <f>-$H$250</f>
        <v>-38.4</v>
      </c>
      <c r="AZ306" s="8">
        <v>0</v>
      </c>
      <c r="BA306" s="8">
        <v>0</v>
      </c>
      <c r="BB306" s="8">
        <v>0</v>
      </c>
      <c r="BC306" s="8">
        <v>0</v>
      </c>
      <c r="BD306" s="8">
        <v>0</v>
      </c>
      <c r="BE306" s="8">
        <v>0</v>
      </c>
      <c r="BF306" s="8">
        <v>0</v>
      </c>
      <c r="BG306" s="8">
        <v>0</v>
      </c>
      <c r="BH306" s="8">
        <v>0</v>
      </c>
      <c r="BI306" s="8">
        <v>0</v>
      </c>
      <c r="BJ306" s="8">
        <v>0</v>
      </c>
      <c r="BK306" s="8">
        <v>0</v>
      </c>
      <c r="BL306" s="8">
        <v>0</v>
      </c>
      <c r="BM306" s="8">
        <v>0</v>
      </c>
      <c r="BN306" s="8">
        <v>0</v>
      </c>
      <c r="BO306" s="8">
        <v>0</v>
      </c>
      <c r="BP306" s="8">
        <v>0</v>
      </c>
      <c r="BQ306" s="8">
        <v>0</v>
      </c>
      <c r="BR306" s="8">
        <v>0</v>
      </c>
      <c r="BS306" s="8">
        <v>0</v>
      </c>
    </row>
    <row r="307" spans="1:71" x14ac:dyDescent="0.25">
      <c r="A307" s="3" t="s">
        <v>72</v>
      </c>
      <c r="B307" s="8">
        <v>0</v>
      </c>
      <c r="C307" s="8">
        <v>0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8">
        <v>0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0</v>
      </c>
      <c r="Q307" s="8">
        <v>0</v>
      </c>
      <c r="R307" s="8">
        <v>0</v>
      </c>
      <c r="S307" s="8">
        <v>0</v>
      </c>
      <c r="T307" s="8">
        <v>0</v>
      </c>
      <c r="U307" s="8">
        <v>0</v>
      </c>
      <c r="V307" s="8">
        <v>0</v>
      </c>
      <c r="W307" s="8">
        <v>0</v>
      </c>
      <c r="X307" s="8">
        <v>0</v>
      </c>
      <c r="Y307" s="8">
        <v>0</v>
      </c>
      <c r="Z307" s="8">
        <v>0</v>
      </c>
      <c r="AA307" s="8">
        <v>0</v>
      </c>
      <c r="AB307" s="8">
        <v>0</v>
      </c>
      <c r="AC307" s="8">
        <v>0</v>
      </c>
      <c r="AD307" s="8">
        <v>0</v>
      </c>
      <c r="AE307" s="8">
        <v>0</v>
      </c>
      <c r="AF307" s="8">
        <v>0</v>
      </c>
      <c r="AG307" s="8">
        <v>0</v>
      </c>
      <c r="AH307" s="8">
        <v>0</v>
      </c>
      <c r="AI307" s="8">
        <v>0</v>
      </c>
      <c r="AJ307" s="8">
        <v>0</v>
      </c>
      <c r="AK307" s="8">
        <v>0</v>
      </c>
      <c r="AL307" s="8">
        <v>0</v>
      </c>
      <c r="AM307" s="8">
        <v>0</v>
      </c>
      <c r="AN307" s="8">
        <v>0</v>
      </c>
      <c r="AO307" s="8">
        <v>0</v>
      </c>
      <c r="AP307" s="8">
        <v>0</v>
      </c>
      <c r="AQ307" s="8">
        <v>0</v>
      </c>
      <c r="AR307" s="8">
        <v>0</v>
      </c>
      <c r="AS307" s="8">
        <v>0</v>
      </c>
      <c r="AT307" s="8">
        <v>0</v>
      </c>
      <c r="AU307" s="8">
        <v>0</v>
      </c>
      <c r="AV307" s="8">
        <f>$E$251</f>
        <v>-5.7829713287632957E-3</v>
      </c>
      <c r="AW307" s="8">
        <v>1</v>
      </c>
      <c r="AX307" s="8">
        <f>-$H$244</f>
        <v>1.1573548288132049E-2</v>
      </c>
      <c r="AY307" s="8">
        <f>$H$241</f>
        <v>-1.9991611098188971</v>
      </c>
      <c r="AZ307" s="8">
        <f>$E$251</f>
        <v>-5.7829713287632957E-3</v>
      </c>
      <c r="BA307" s="8">
        <v>1</v>
      </c>
      <c r="BB307" s="8">
        <v>0</v>
      </c>
      <c r="BC307" s="8">
        <v>0</v>
      </c>
      <c r="BD307" s="8">
        <v>0</v>
      </c>
      <c r="BE307" s="8">
        <v>0</v>
      </c>
      <c r="BF307" s="8">
        <v>0</v>
      </c>
      <c r="BG307" s="8">
        <v>0</v>
      </c>
      <c r="BH307" s="8">
        <v>0</v>
      </c>
      <c r="BI307" s="8">
        <v>0</v>
      </c>
      <c r="BJ307" s="8">
        <v>0</v>
      </c>
      <c r="BK307" s="8">
        <v>0</v>
      </c>
      <c r="BL307" s="8">
        <v>0</v>
      </c>
      <c r="BM307" s="8">
        <v>0</v>
      </c>
      <c r="BN307" s="8">
        <v>0</v>
      </c>
      <c r="BO307" s="8">
        <v>0</v>
      </c>
      <c r="BP307" s="8">
        <v>0</v>
      </c>
      <c r="BQ307" s="8">
        <v>0</v>
      </c>
      <c r="BR307" s="8">
        <v>0</v>
      </c>
      <c r="BS307" s="8">
        <v>0</v>
      </c>
    </row>
    <row r="308" spans="1:71" x14ac:dyDescent="0.25">
      <c r="A308" s="3" t="s">
        <v>73</v>
      </c>
      <c r="B308" s="8">
        <v>0</v>
      </c>
      <c r="C308" s="8">
        <v>0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8">
        <v>0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  <c r="P308" s="8">
        <v>0</v>
      </c>
      <c r="Q308" s="8">
        <v>0</v>
      </c>
      <c r="R308" s="8">
        <v>0</v>
      </c>
      <c r="S308" s="8">
        <v>0</v>
      </c>
      <c r="T308" s="8">
        <v>0</v>
      </c>
      <c r="U308" s="8">
        <v>0</v>
      </c>
      <c r="V308" s="8">
        <v>0</v>
      </c>
      <c r="W308" s="8">
        <v>0</v>
      </c>
      <c r="X308" s="8">
        <v>0</v>
      </c>
      <c r="Y308" s="8">
        <v>0</v>
      </c>
      <c r="Z308" s="8">
        <v>0</v>
      </c>
      <c r="AA308" s="8">
        <v>0</v>
      </c>
      <c r="AB308" s="8">
        <v>0</v>
      </c>
      <c r="AC308" s="8">
        <v>0</v>
      </c>
      <c r="AD308" s="8">
        <v>0</v>
      </c>
      <c r="AE308" s="8">
        <v>0</v>
      </c>
      <c r="AF308" s="8">
        <v>0</v>
      </c>
      <c r="AG308" s="8">
        <v>0</v>
      </c>
      <c r="AH308" s="8">
        <v>0</v>
      </c>
      <c r="AI308" s="8">
        <v>0</v>
      </c>
      <c r="AJ308" s="8">
        <v>0</v>
      </c>
      <c r="AK308" s="8">
        <v>0</v>
      </c>
      <c r="AL308" s="8">
        <v>0</v>
      </c>
      <c r="AM308" s="8">
        <v>0</v>
      </c>
      <c r="AN308" s="8">
        <v>0</v>
      </c>
      <c r="AO308" s="8">
        <v>0</v>
      </c>
      <c r="AP308" s="8">
        <v>0</v>
      </c>
      <c r="AQ308" s="8">
        <v>0</v>
      </c>
      <c r="AR308" s="8">
        <v>0</v>
      </c>
      <c r="AS308" s="8">
        <v>0</v>
      </c>
      <c r="AT308" s="8">
        <v>0</v>
      </c>
      <c r="AU308" s="8">
        <v>0</v>
      </c>
      <c r="AV308" s="8">
        <v>1</v>
      </c>
      <c r="AW308" s="8">
        <f>-$H$250</f>
        <v>-38.4</v>
      </c>
      <c r="AX308" s="8">
        <v>-2</v>
      </c>
      <c r="AY308" s="8">
        <f>$H$247</f>
        <v>77.767786617045644</v>
      </c>
      <c r="AZ308" s="8">
        <v>1</v>
      </c>
      <c r="BA308" s="8">
        <f>-$H$250</f>
        <v>-38.4</v>
      </c>
      <c r="BB308" s="8">
        <v>0</v>
      </c>
      <c r="BC308" s="8">
        <v>0</v>
      </c>
      <c r="BD308" s="8">
        <v>0</v>
      </c>
      <c r="BE308" s="8">
        <v>0</v>
      </c>
      <c r="BF308" s="8">
        <v>0</v>
      </c>
      <c r="BG308" s="8">
        <v>0</v>
      </c>
      <c r="BH308" s="8">
        <v>0</v>
      </c>
      <c r="BI308" s="8">
        <v>0</v>
      </c>
      <c r="BJ308" s="8">
        <v>0</v>
      </c>
      <c r="BK308" s="8">
        <v>0</v>
      </c>
      <c r="BL308" s="8">
        <v>0</v>
      </c>
      <c r="BM308" s="8">
        <v>0</v>
      </c>
      <c r="BN308" s="8">
        <v>0</v>
      </c>
      <c r="BO308" s="8">
        <v>0</v>
      </c>
      <c r="BP308" s="8">
        <v>0</v>
      </c>
      <c r="BQ308" s="8">
        <v>0</v>
      </c>
      <c r="BR308" s="8">
        <v>0</v>
      </c>
      <c r="BS308" s="8">
        <v>0</v>
      </c>
    </row>
    <row r="309" spans="1:71" x14ac:dyDescent="0.25">
      <c r="A309" s="3" t="s">
        <v>74</v>
      </c>
      <c r="B309" s="8">
        <v>0</v>
      </c>
      <c r="C309" s="8">
        <v>0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 s="8">
        <v>0</v>
      </c>
      <c r="J309" s="8">
        <v>0</v>
      </c>
      <c r="K309" s="8">
        <v>0</v>
      </c>
      <c r="L309" s="8">
        <v>0</v>
      </c>
      <c r="M309" s="8">
        <v>0</v>
      </c>
      <c r="N309" s="8">
        <v>0</v>
      </c>
      <c r="O309" s="8">
        <v>0</v>
      </c>
      <c r="P309" s="8">
        <v>0</v>
      </c>
      <c r="Q309" s="8">
        <v>0</v>
      </c>
      <c r="R309" s="8">
        <v>0</v>
      </c>
      <c r="S309" s="8">
        <v>0</v>
      </c>
      <c r="T309" s="8">
        <v>0</v>
      </c>
      <c r="U309" s="8">
        <v>0</v>
      </c>
      <c r="V309" s="8">
        <v>0</v>
      </c>
      <c r="W309" s="8">
        <v>0</v>
      </c>
      <c r="X309" s="8">
        <v>0</v>
      </c>
      <c r="Y309" s="8">
        <v>0</v>
      </c>
      <c r="Z309" s="8">
        <v>0</v>
      </c>
      <c r="AA309" s="8">
        <v>0</v>
      </c>
      <c r="AB309" s="8">
        <v>0</v>
      </c>
      <c r="AC309" s="8">
        <v>0</v>
      </c>
      <c r="AD309" s="8">
        <v>0</v>
      </c>
      <c r="AE309" s="8">
        <v>0</v>
      </c>
      <c r="AF309" s="8">
        <v>0</v>
      </c>
      <c r="AG309" s="8">
        <v>0</v>
      </c>
      <c r="AH309" s="8">
        <v>0</v>
      </c>
      <c r="AI309" s="8">
        <v>0</v>
      </c>
      <c r="AJ309" s="8">
        <v>0</v>
      </c>
      <c r="AK309" s="8">
        <v>0</v>
      </c>
      <c r="AL309" s="8">
        <v>0</v>
      </c>
      <c r="AM309" s="8">
        <v>0</v>
      </c>
      <c r="AN309" s="8">
        <v>0</v>
      </c>
      <c r="AO309" s="8">
        <v>0</v>
      </c>
      <c r="AP309" s="8">
        <v>0</v>
      </c>
      <c r="AQ309" s="8">
        <v>0</v>
      </c>
      <c r="AR309" s="8">
        <v>0</v>
      </c>
      <c r="AS309" s="8">
        <v>0</v>
      </c>
      <c r="AT309" s="8">
        <v>0</v>
      </c>
      <c r="AU309" s="8">
        <v>0</v>
      </c>
      <c r="AV309" s="8">
        <v>0</v>
      </c>
      <c r="AW309" s="8">
        <v>0</v>
      </c>
      <c r="AX309" s="8">
        <f>$E$251</f>
        <v>-5.7829713287632957E-3</v>
      </c>
      <c r="AY309" s="8">
        <v>1</v>
      </c>
      <c r="AZ309" s="8">
        <f>-$H$244</f>
        <v>1.1573548288132049E-2</v>
      </c>
      <c r="BA309" s="8">
        <f>$H$241</f>
        <v>-1.9991611098188971</v>
      </c>
      <c r="BB309" s="8">
        <f>$E$251</f>
        <v>-5.7829713287632957E-3</v>
      </c>
      <c r="BC309" s="8">
        <v>1</v>
      </c>
      <c r="BD309" s="8">
        <v>0</v>
      </c>
      <c r="BE309" s="8">
        <v>0</v>
      </c>
      <c r="BF309" s="8">
        <v>0</v>
      </c>
      <c r="BG309" s="8">
        <v>0</v>
      </c>
      <c r="BH309" s="8">
        <v>0</v>
      </c>
      <c r="BI309" s="8">
        <v>0</v>
      </c>
      <c r="BJ309" s="8">
        <v>0</v>
      </c>
      <c r="BK309" s="8">
        <v>0</v>
      </c>
      <c r="BL309" s="8">
        <v>0</v>
      </c>
      <c r="BM309" s="8">
        <v>0</v>
      </c>
      <c r="BN309" s="8">
        <v>0</v>
      </c>
      <c r="BO309" s="8">
        <v>0</v>
      </c>
      <c r="BP309" s="8">
        <v>0</v>
      </c>
      <c r="BQ309" s="8">
        <v>0</v>
      </c>
      <c r="BR309" s="8">
        <v>0</v>
      </c>
      <c r="BS309" s="8">
        <v>0</v>
      </c>
    </row>
    <row r="310" spans="1:71" x14ac:dyDescent="0.25">
      <c r="A310" s="3" t="s">
        <v>75</v>
      </c>
      <c r="B310" s="8">
        <v>0</v>
      </c>
      <c r="C310" s="8">
        <v>0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  <c r="P310" s="8">
        <v>0</v>
      </c>
      <c r="Q310" s="8">
        <v>0</v>
      </c>
      <c r="R310" s="8">
        <v>0</v>
      </c>
      <c r="S310" s="8">
        <v>0</v>
      </c>
      <c r="T310" s="8">
        <v>0</v>
      </c>
      <c r="U310" s="8">
        <v>0</v>
      </c>
      <c r="V310" s="8">
        <v>0</v>
      </c>
      <c r="W310" s="8">
        <v>0</v>
      </c>
      <c r="X310" s="8">
        <v>0</v>
      </c>
      <c r="Y310" s="8">
        <v>0</v>
      </c>
      <c r="Z310" s="8">
        <v>0</v>
      </c>
      <c r="AA310" s="8">
        <v>0</v>
      </c>
      <c r="AB310" s="8">
        <v>0</v>
      </c>
      <c r="AC310" s="8">
        <v>0</v>
      </c>
      <c r="AD310" s="8">
        <v>0</v>
      </c>
      <c r="AE310" s="8">
        <v>0</v>
      </c>
      <c r="AF310" s="8">
        <v>0</v>
      </c>
      <c r="AG310" s="8">
        <v>0</v>
      </c>
      <c r="AH310" s="8">
        <v>0</v>
      </c>
      <c r="AI310" s="8">
        <v>0</v>
      </c>
      <c r="AJ310" s="8">
        <v>0</v>
      </c>
      <c r="AK310" s="8">
        <v>0</v>
      </c>
      <c r="AL310" s="8">
        <v>0</v>
      </c>
      <c r="AM310" s="8">
        <v>0</v>
      </c>
      <c r="AN310" s="8">
        <v>0</v>
      </c>
      <c r="AO310" s="8">
        <v>0</v>
      </c>
      <c r="AP310" s="8">
        <v>0</v>
      </c>
      <c r="AQ310" s="8">
        <v>0</v>
      </c>
      <c r="AR310" s="8">
        <v>0</v>
      </c>
      <c r="AS310" s="8">
        <v>0</v>
      </c>
      <c r="AT310" s="8">
        <v>0</v>
      </c>
      <c r="AU310" s="8">
        <v>0</v>
      </c>
      <c r="AV310" s="8">
        <v>0</v>
      </c>
      <c r="AW310" s="8">
        <v>0</v>
      </c>
      <c r="AX310" s="8">
        <v>1</v>
      </c>
      <c r="AY310" s="8">
        <f>-$H$250</f>
        <v>-38.4</v>
      </c>
      <c r="AZ310" s="8">
        <v>-2</v>
      </c>
      <c r="BA310" s="8">
        <f>$H$247</f>
        <v>77.767786617045644</v>
      </c>
      <c r="BB310" s="8">
        <v>1</v>
      </c>
      <c r="BC310" s="8">
        <f>-$H$250</f>
        <v>-38.4</v>
      </c>
      <c r="BD310" s="8">
        <v>0</v>
      </c>
      <c r="BE310" s="8">
        <v>0</v>
      </c>
      <c r="BF310" s="8">
        <v>0</v>
      </c>
      <c r="BG310" s="8">
        <v>0</v>
      </c>
      <c r="BH310" s="8">
        <v>0</v>
      </c>
      <c r="BI310" s="8">
        <v>0</v>
      </c>
      <c r="BJ310" s="8">
        <v>0</v>
      </c>
      <c r="BK310" s="8">
        <v>0</v>
      </c>
      <c r="BL310" s="8">
        <v>0</v>
      </c>
      <c r="BM310" s="8">
        <v>0</v>
      </c>
      <c r="BN310" s="8">
        <v>0</v>
      </c>
      <c r="BO310" s="8">
        <v>0</v>
      </c>
      <c r="BP310" s="8">
        <v>0</v>
      </c>
      <c r="BQ310" s="8">
        <v>0</v>
      </c>
      <c r="BR310" s="8">
        <v>0</v>
      </c>
      <c r="BS310" s="8">
        <v>0</v>
      </c>
    </row>
    <row r="311" spans="1:71" x14ac:dyDescent="0.25">
      <c r="A311" s="3" t="s">
        <v>159</v>
      </c>
      <c r="B311" s="8">
        <v>0</v>
      </c>
      <c r="C311" s="8">
        <v>0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  <c r="P311" s="8">
        <v>0</v>
      </c>
      <c r="Q311" s="8">
        <v>0</v>
      </c>
      <c r="R311" s="8">
        <v>0</v>
      </c>
      <c r="S311" s="8">
        <v>0</v>
      </c>
      <c r="T311" s="8">
        <v>0</v>
      </c>
      <c r="U311" s="8">
        <v>0</v>
      </c>
      <c r="V311" s="8">
        <v>0</v>
      </c>
      <c r="W311" s="8">
        <v>0</v>
      </c>
      <c r="X311" s="8">
        <v>0</v>
      </c>
      <c r="Y311" s="8">
        <v>0</v>
      </c>
      <c r="Z311" s="8">
        <v>0</v>
      </c>
      <c r="AA311" s="8">
        <v>0</v>
      </c>
      <c r="AB311" s="8">
        <v>0</v>
      </c>
      <c r="AC311" s="8">
        <v>0</v>
      </c>
      <c r="AD311" s="8">
        <v>0</v>
      </c>
      <c r="AE311" s="8">
        <v>0</v>
      </c>
      <c r="AF311" s="8">
        <v>0</v>
      </c>
      <c r="AG311" s="8">
        <v>0</v>
      </c>
      <c r="AH311" s="8">
        <v>0</v>
      </c>
      <c r="AI311" s="8">
        <v>0</v>
      </c>
      <c r="AJ311" s="8">
        <v>0</v>
      </c>
      <c r="AK311" s="8">
        <v>0</v>
      </c>
      <c r="AL311" s="8">
        <v>0</v>
      </c>
      <c r="AM311" s="8">
        <v>0</v>
      </c>
      <c r="AN311" s="8">
        <v>0</v>
      </c>
      <c r="AO311" s="8">
        <v>0</v>
      </c>
      <c r="AP311" s="8">
        <v>0</v>
      </c>
      <c r="AQ311" s="8">
        <v>0</v>
      </c>
      <c r="AR311" s="8">
        <v>0</v>
      </c>
      <c r="AS311" s="8">
        <v>0</v>
      </c>
      <c r="AT311" s="8">
        <v>0</v>
      </c>
      <c r="AU311" s="8">
        <v>0</v>
      </c>
      <c r="AV311" s="8">
        <v>0</v>
      </c>
      <c r="AW311" s="8">
        <v>0</v>
      </c>
      <c r="AX311" s="8">
        <v>0</v>
      </c>
      <c r="AY311" s="8">
        <v>0</v>
      </c>
      <c r="AZ311" s="8">
        <f>$E$251</f>
        <v>-5.7829713287632957E-3</v>
      </c>
      <c r="BA311" s="8">
        <v>1</v>
      </c>
      <c r="BB311" s="8">
        <f>-$H$244</f>
        <v>1.1573548288132049E-2</v>
      </c>
      <c r="BC311" s="8">
        <f>$H$241</f>
        <v>-1.9991611098188971</v>
      </c>
      <c r="BD311" s="8">
        <f>$E$251</f>
        <v>-5.7829713287632957E-3</v>
      </c>
      <c r="BE311" s="8">
        <v>1</v>
      </c>
      <c r="BF311" s="8">
        <v>0</v>
      </c>
      <c r="BG311" s="8">
        <v>0</v>
      </c>
      <c r="BH311" s="8">
        <v>0</v>
      </c>
      <c r="BI311" s="8">
        <v>0</v>
      </c>
      <c r="BJ311" s="8">
        <v>0</v>
      </c>
      <c r="BK311" s="8">
        <v>0</v>
      </c>
      <c r="BL311" s="8">
        <v>0</v>
      </c>
      <c r="BM311" s="8">
        <v>0</v>
      </c>
      <c r="BN311" s="8">
        <v>0</v>
      </c>
      <c r="BO311" s="8">
        <v>0</v>
      </c>
      <c r="BP311" s="8">
        <v>0</v>
      </c>
      <c r="BQ311" s="8">
        <v>0</v>
      </c>
      <c r="BR311" s="8">
        <v>0</v>
      </c>
      <c r="BS311" s="8">
        <v>0</v>
      </c>
    </row>
    <row r="312" spans="1:71" x14ac:dyDescent="0.25">
      <c r="A312" s="3" t="s">
        <v>160</v>
      </c>
      <c r="B312" s="8">
        <v>0</v>
      </c>
      <c r="C312" s="8">
        <v>0</v>
      </c>
      <c r="D312" s="8">
        <v>0</v>
      </c>
      <c r="E312" s="8">
        <v>0</v>
      </c>
      <c r="F312" s="8">
        <v>0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8">
        <v>0</v>
      </c>
      <c r="Q312" s="8">
        <v>0</v>
      </c>
      <c r="R312" s="8">
        <v>0</v>
      </c>
      <c r="S312" s="8">
        <v>0</v>
      </c>
      <c r="T312" s="8">
        <v>0</v>
      </c>
      <c r="U312" s="8">
        <v>0</v>
      </c>
      <c r="V312" s="8">
        <v>0</v>
      </c>
      <c r="W312" s="8">
        <v>0</v>
      </c>
      <c r="X312" s="8">
        <v>0</v>
      </c>
      <c r="Y312" s="8">
        <v>0</v>
      </c>
      <c r="Z312" s="8">
        <v>0</v>
      </c>
      <c r="AA312" s="8">
        <v>0</v>
      </c>
      <c r="AB312" s="8">
        <v>0</v>
      </c>
      <c r="AC312" s="8">
        <v>0</v>
      </c>
      <c r="AD312" s="8">
        <v>0</v>
      </c>
      <c r="AE312" s="8">
        <v>0</v>
      </c>
      <c r="AF312" s="8">
        <v>0</v>
      </c>
      <c r="AG312" s="8">
        <v>0</v>
      </c>
      <c r="AH312" s="8">
        <v>0</v>
      </c>
      <c r="AI312" s="8">
        <v>0</v>
      </c>
      <c r="AJ312" s="8">
        <v>0</v>
      </c>
      <c r="AK312" s="8">
        <v>0</v>
      </c>
      <c r="AL312" s="8">
        <v>0</v>
      </c>
      <c r="AM312" s="8">
        <v>0</v>
      </c>
      <c r="AN312" s="8">
        <v>0</v>
      </c>
      <c r="AO312" s="8">
        <v>0</v>
      </c>
      <c r="AP312" s="8">
        <v>0</v>
      </c>
      <c r="AQ312" s="8">
        <v>0</v>
      </c>
      <c r="AR312" s="8">
        <v>0</v>
      </c>
      <c r="AS312" s="8">
        <v>0</v>
      </c>
      <c r="AT312" s="8">
        <v>0</v>
      </c>
      <c r="AU312" s="8">
        <v>0</v>
      </c>
      <c r="AV312" s="8">
        <v>0</v>
      </c>
      <c r="AW312" s="8">
        <v>0</v>
      </c>
      <c r="AX312" s="8">
        <v>0</v>
      </c>
      <c r="AY312" s="8">
        <v>0</v>
      </c>
      <c r="AZ312" s="8">
        <v>1</v>
      </c>
      <c r="BA312" s="8">
        <f>-$H$250</f>
        <v>-38.4</v>
      </c>
      <c r="BB312" s="8">
        <v>-2</v>
      </c>
      <c r="BC312" s="8">
        <f>$H$247</f>
        <v>77.767786617045644</v>
      </c>
      <c r="BD312" s="8">
        <v>1</v>
      </c>
      <c r="BE312" s="8">
        <f>-$H$250</f>
        <v>-38.4</v>
      </c>
      <c r="BF312" s="8">
        <v>0</v>
      </c>
      <c r="BG312" s="8">
        <v>0</v>
      </c>
      <c r="BH312" s="8">
        <v>0</v>
      </c>
      <c r="BI312" s="8">
        <v>0</v>
      </c>
      <c r="BJ312" s="8">
        <v>0</v>
      </c>
      <c r="BK312" s="8">
        <v>0</v>
      </c>
      <c r="BL312" s="8">
        <v>0</v>
      </c>
      <c r="BM312" s="8">
        <v>0</v>
      </c>
      <c r="BN312" s="8">
        <v>0</v>
      </c>
      <c r="BO312" s="8">
        <v>0</v>
      </c>
      <c r="BP312" s="8">
        <v>0</v>
      </c>
      <c r="BQ312" s="8">
        <v>0</v>
      </c>
      <c r="BR312" s="8">
        <v>0</v>
      </c>
      <c r="BS312" s="8">
        <v>0</v>
      </c>
    </row>
    <row r="313" spans="1:71" x14ac:dyDescent="0.25">
      <c r="A313" s="3" t="s">
        <v>161</v>
      </c>
      <c r="B313" s="8">
        <v>0</v>
      </c>
      <c r="C313" s="8">
        <v>0</v>
      </c>
      <c r="D313" s="8">
        <v>0</v>
      </c>
      <c r="E313" s="8">
        <v>0</v>
      </c>
      <c r="F313" s="8">
        <v>0</v>
      </c>
      <c r="G313" s="8">
        <v>0</v>
      </c>
      <c r="H313" s="8">
        <v>0</v>
      </c>
      <c r="I313" s="8">
        <v>0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  <c r="O313" s="8">
        <v>0</v>
      </c>
      <c r="P313" s="8">
        <v>0</v>
      </c>
      <c r="Q313" s="8">
        <v>0</v>
      </c>
      <c r="R313" s="8">
        <v>0</v>
      </c>
      <c r="S313" s="8">
        <v>0</v>
      </c>
      <c r="T313" s="8">
        <v>0</v>
      </c>
      <c r="U313" s="8">
        <v>0</v>
      </c>
      <c r="V313" s="8">
        <v>0</v>
      </c>
      <c r="W313" s="8">
        <v>0</v>
      </c>
      <c r="X313" s="8">
        <v>0</v>
      </c>
      <c r="Y313" s="8">
        <v>0</v>
      </c>
      <c r="Z313" s="8">
        <v>0</v>
      </c>
      <c r="AA313" s="8">
        <v>0</v>
      </c>
      <c r="AB313" s="8">
        <v>0</v>
      </c>
      <c r="AC313" s="8">
        <v>0</v>
      </c>
      <c r="AD313" s="8">
        <v>0</v>
      </c>
      <c r="AE313" s="8">
        <v>0</v>
      </c>
      <c r="AF313" s="8">
        <v>0</v>
      </c>
      <c r="AG313" s="8">
        <v>0</v>
      </c>
      <c r="AH313" s="8">
        <v>0</v>
      </c>
      <c r="AI313" s="8">
        <v>0</v>
      </c>
      <c r="AJ313" s="8">
        <v>0</v>
      </c>
      <c r="AK313" s="8">
        <v>0</v>
      </c>
      <c r="AL313" s="8">
        <v>0</v>
      </c>
      <c r="AM313" s="8">
        <v>0</v>
      </c>
      <c r="AN313" s="8">
        <v>0</v>
      </c>
      <c r="AO313" s="8">
        <v>0</v>
      </c>
      <c r="AP313" s="8">
        <v>0</v>
      </c>
      <c r="AQ313" s="8">
        <v>0</v>
      </c>
      <c r="AR313" s="8">
        <v>0</v>
      </c>
      <c r="AS313" s="8">
        <v>0</v>
      </c>
      <c r="AT313" s="8">
        <v>0</v>
      </c>
      <c r="AU313" s="8">
        <v>0</v>
      </c>
      <c r="AV313" s="8">
        <v>0</v>
      </c>
      <c r="AW313" s="8">
        <v>0</v>
      </c>
      <c r="AX313" s="8">
        <v>0</v>
      </c>
      <c r="AY313" s="8">
        <v>0</v>
      </c>
      <c r="AZ313" s="8">
        <v>0</v>
      </c>
      <c r="BA313" s="8">
        <v>0</v>
      </c>
      <c r="BB313" s="8">
        <f>$E$251</f>
        <v>-5.7829713287632957E-3</v>
      </c>
      <c r="BC313" s="8">
        <v>1</v>
      </c>
      <c r="BD313" s="8">
        <f>-$H$244</f>
        <v>1.1573548288132049E-2</v>
      </c>
      <c r="BE313" s="8">
        <f>$H$241</f>
        <v>-1.9991611098188971</v>
      </c>
      <c r="BF313" s="8">
        <f>$E$251</f>
        <v>-5.7829713287632957E-3</v>
      </c>
      <c r="BG313" s="8">
        <v>1</v>
      </c>
      <c r="BH313" s="8">
        <v>0</v>
      </c>
      <c r="BI313" s="8">
        <v>0</v>
      </c>
      <c r="BJ313" s="8">
        <v>0</v>
      </c>
      <c r="BK313" s="8">
        <v>0</v>
      </c>
      <c r="BL313" s="8">
        <v>0</v>
      </c>
      <c r="BM313" s="8">
        <v>0</v>
      </c>
      <c r="BN313" s="8">
        <v>0</v>
      </c>
      <c r="BO313" s="8">
        <v>0</v>
      </c>
      <c r="BP313" s="8">
        <v>0</v>
      </c>
      <c r="BQ313" s="8">
        <v>0</v>
      </c>
      <c r="BR313" s="8">
        <v>0</v>
      </c>
      <c r="BS313" s="8">
        <v>0</v>
      </c>
    </row>
    <row r="314" spans="1:71" x14ac:dyDescent="0.25">
      <c r="A314" s="3" t="s">
        <v>162</v>
      </c>
      <c r="B314" s="8">
        <v>0</v>
      </c>
      <c r="C314" s="8">
        <v>0</v>
      </c>
      <c r="D314" s="8">
        <v>0</v>
      </c>
      <c r="E314" s="8">
        <v>0</v>
      </c>
      <c r="F314" s="8">
        <v>0</v>
      </c>
      <c r="G314" s="8">
        <v>0</v>
      </c>
      <c r="H314" s="8">
        <v>0</v>
      </c>
      <c r="I314" s="8">
        <v>0</v>
      </c>
      <c r="J314" s="8">
        <v>0</v>
      </c>
      <c r="K314" s="8">
        <v>0</v>
      </c>
      <c r="L314" s="8">
        <v>0</v>
      </c>
      <c r="M314" s="8">
        <v>0</v>
      </c>
      <c r="N314" s="8">
        <v>0</v>
      </c>
      <c r="O314" s="8">
        <v>0</v>
      </c>
      <c r="P314" s="8">
        <v>0</v>
      </c>
      <c r="Q314" s="8">
        <v>0</v>
      </c>
      <c r="R314" s="8">
        <v>0</v>
      </c>
      <c r="S314" s="8">
        <v>0</v>
      </c>
      <c r="T314" s="8">
        <v>0</v>
      </c>
      <c r="U314" s="8">
        <v>0</v>
      </c>
      <c r="V314" s="8">
        <v>0</v>
      </c>
      <c r="W314" s="8">
        <v>0</v>
      </c>
      <c r="X314" s="8">
        <v>0</v>
      </c>
      <c r="Y314" s="8">
        <v>0</v>
      </c>
      <c r="Z314" s="8">
        <v>0</v>
      </c>
      <c r="AA314" s="8">
        <v>0</v>
      </c>
      <c r="AB314" s="8">
        <v>0</v>
      </c>
      <c r="AC314" s="8">
        <v>0</v>
      </c>
      <c r="AD314" s="8">
        <v>0</v>
      </c>
      <c r="AE314" s="8">
        <v>0</v>
      </c>
      <c r="AF314" s="8">
        <v>0</v>
      </c>
      <c r="AG314" s="8">
        <v>0</v>
      </c>
      <c r="AH314" s="8">
        <v>0</v>
      </c>
      <c r="AI314" s="8">
        <v>0</v>
      </c>
      <c r="AJ314" s="8">
        <v>0</v>
      </c>
      <c r="AK314" s="8">
        <v>0</v>
      </c>
      <c r="AL314" s="8">
        <v>0</v>
      </c>
      <c r="AM314" s="8">
        <v>0</v>
      </c>
      <c r="AN314" s="8">
        <v>0</v>
      </c>
      <c r="AO314" s="8">
        <v>0</v>
      </c>
      <c r="AP314" s="8">
        <v>0</v>
      </c>
      <c r="AQ314" s="8">
        <v>0</v>
      </c>
      <c r="AR314" s="8">
        <v>0</v>
      </c>
      <c r="AS314" s="8">
        <v>0</v>
      </c>
      <c r="AT314" s="8">
        <v>0</v>
      </c>
      <c r="AU314" s="8">
        <v>0</v>
      </c>
      <c r="AV314" s="8">
        <v>0</v>
      </c>
      <c r="AW314" s="8">
        <v>0</v>
      </c>
      <c r="AX314" s="8">
        <v>0</v>
      </c>
      <c r="AY314" s="8">
        <v>0</v>
      </c>
      <c r="AZ314" s="8">
        <v>0</v>
      </c>
      <c r="BA314" s="8">
        <v>0</v>
      </c>
      <c r="BB314" s="8">
        <v>1</v>
      </c>
      <c r="BC314" s="8">
        <f>-$H$250</f>
        <v>-38.4</v>
      </c>
      <c r="BD314" s="8">
        <v>-2</v>
      </c>
      <c r="BE314" s="8">
        <f>$H$247</f>
        <v>77.767786617045644</v>
      </c>
      <c r="BF314" s="8">
        <v>1</v>
      </c>
      <c r="BG314" s="8">
        <f>-$H$250</f>
        <v>-38.4</v>
      </c>
      <c r="BH314" s="8">
        <v>0</v>
      </c>
      <c r="BI314" s="8">
        <v>0</v>
      </c>
      <c r="BJ314" s="8">
        <v>0</v>
      </c>
      <c r="BK314" s="8">
        <v>0</v>
      </c>
      <c r="BL314" s="8">
        <v>0</v>
      </c>
      <c r="BM314" s="8">
        <v>0</v>
      </c>
      <c r="BN314" s="8">
        <v>0</v>
      </c>
      <c r="BO314" s="8">
        <v>0</v>
      </c>
      <c r="BP314" s="8">
        <v>0</v>
      </c>
      <c r="BQ314" s="8">
        <v>0</v>
      </c>
      <c r="BR314" s="8">
        <v>0</v>
      </c>
      <c r="BS314" s="8">
        <v>0</v>
      </c>
    </row>
    <row r="315" spans="1:71" x14ac:dyDescent="0.25">
      <c r="A315" s="3" t="s">
        <v>163</v>
      </c>
      <c r="B315" s="8">
        <v>0</v>
      </c>
      <c r="C315" s="8">
        <v>0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8">
        <v>0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8">
        <v>0</v>
      </c>
      <c r="V315" s="8">
        <v>0</v>
      </c>
      <c r="W315" s="8">
        <v>0</v>
      </c>
      <c r="X315" s="8">
        <v>0</v>
      </c>
      <c r="Y315" s="8">
        <v>0</v>
      </c>
      <c r="Z315" s="8">
        <v>0</v>
      </c>
      <c r="AA315" s="8">
        <v>0</v>
      </c>
      <c r="AB315" s="8">
        <v>0</v>
      </c>
      <c r="AC315" s="8">
        <v>0</v>
      </c>
      <c r="AD315" s="8">
        <v>0</v>
      </c>
      <c r="AE315" s="8">
        <v>0</v>
      </c>
      <c r="AF315" s="8">
        <v>0</v>
      </c>
      <c r="AG315" s="8">
        <v>0</v>
      </c>
      <c r="AH315" s="8">
        <v>0</v>
      </c>
      <c r="AI315" s="8">
        <v>0</v>
      </c>
      <c r="AJ315" s="8">
        <v>0</v>
      </c>
      <c r="AK315" s="8">
        <v>0</v>
      </c>
      <c r="AL315" s="8">
        <v>0</v>
      </c>
      <c r="AM315" s="8">
        <v>0</v>
      </c>
      <c r="AN315" s="8">
        <v>0</v>
      </c>
      <c r="AO315" s="8">
        <v>0</v>
      </c>
      <c r="AP315" s="8">
        <v>0</v>
      </c>
      <c r="AQ315" s="8">
        <v>0</v>
      </c>
      <c r="AR315" s="8">
        <v>0</v>
      </c>
      <c r="AS315" s="8">
        <v>0</v>
      </c>
      <c r="AT315" s="8">
        <v>0</v>
      </c>
      <c r="AU315" s="8">
        <v>0</v>
      </c>
      <c r="AV315" s="8">
        <v>0</v>
      </c>
      <c r="AW315" s="8">
        <v>0</v>
      </c>
      <c r="AX315" s="8">
        <v>0</v>
      </c>
      <c r="AY315" s="8">
        <v>0</v>
      </c>
      <c r="AZ315" s="8">
        <v>0</v>
      </c>
      <c r="BA315" s="8">
        <v>0</v>
      </c>
      <c r="BB315" s="8">
        <v>0</v>
      </c>
      <c r="BC315" s="8">
        <v>0</v>
      </c>
      <c r="BD315" s="8">
        <f>$E$251</f>
        <v>-5.7829713287632957E-3</v>
      </c>
      <c r="BE315" s="8">
        <v>1</v>
      </c>
      <c r="BF315" s="8">
        <f>-$H$244</f>
        <v>1.1573548288132049E-2</v>
      </c>
      <c r="BG315" s="8">
        <f>$H$241</f>
        <v>-1.9991611098188971</v>
      </c>
      <c r="BH315" s="8">
        <f>$E$251</f>
        <v>-5.7829713287632957E-3</v>
      </c>
      <c r="BI315" s="8">
        <v>1</v>
      </c>
      <c r="BJ315" s="8">
        <v>0</v>
      </c>
      <c r="BK315" s="8">
        <v>0</v>
      </c>
      <c r="BL315" s="8">
        <v>0</v>
      </c>
      <c r="BM315" s="8">
        <v>0</v>
      </c>
      <c r="BN315" s="8">
        <v>0</v>
      </c>
      <c r="BO315" s="8">
        <v>0</v>
      </c>
      <c r="BP315" s="8">
        <v>0</v>
      </c>
      <c r="BQ315" s="8">
        <v>0</v>
      </c>
      <c r="BR315" s="8">
        <v>0</v>
      </c>
      <c r="BS315" s="8">
        <v>0</v>
      </c>
    </row>
    <row r="316" spans="1:71" x14ac:dyDescent="0.25">
      <c r="A316" s="3" t="s">
        <v>164</v>
      </c>
      <c r="B316" s="8">
        <v>0</v>
      </c>
      <c r="C316" s="8">
        <v>0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0</v>
      </c>
      <c r="U316" s="8">
        <v>0</v>
      </c>
      <c r="V316" s="8">
        <v>0</v>
      </c>
      <c r="W316" s="8">
        <v>0</v>
      </c>
      <c r="X316" s="8">
        <v>0</v>
      </c>
      <c r="Y316" s="8">
        <v>0</v>
      </c>
      <c r="Z316" s="8">
        <v>0</v>
      </c>
      <c r="AA316" s="8">
        <v>0</v>
      </c>
      <c r="AB316" s="8">
        <v>0</v>
      </c>
      <c r="AC316" s="8">
        <v>0</v>
      </c>
      <c r="AD316" s="8">
        <v>0</v>
      </c>
      <c r="AE316" s="8">
        <v>0</v>
      </c>
      <c r="AF316" s="8">
        <v>0</v>
      </c>
      <c r="AG316" s="8">
        <v>0</v>
      </c>
      <c r="AH316" s="8">
        <v>0</v>
      </c>
      <c r="AI316" s="8">
        <v>0</v>
      </c>
      <c r="AJ316" s="8">
        <v>0</v>
      </c>
      <c r="AK316" s="8">
        <v>0</v>
      </c>
      <c r="AL316" s="8">
        <v>0</v>
      </c>
      <c r="AM316" s="8">
        <v>0</v>
      </c>
      <c r="AN316" s="8">
        <v>0</v>
      </c>
      <c r="AO316" s="8">
        <v>0</v>
      </c>
      <c r="AP316" s="8">
        <v>0</v>
      </c>
      <c r="AQ316" s="8">
        <v>0</v>
      </c>
      <c r="AR316" s="8">
        <v>0</v>
      </c>
      <c r="AS316" s="8">
        <v>0</v>
      </c>
      <c r="AT316" s="8">
        <v>0</v>
      </c>
      <c r="AU316" s="8">
        <v>0</v>
      </c>
      <c r="AV316" s="8">
        <v>0</v>
      </c>
      <c r="AW316" s="8">
        <v>0</v>
      </c>
      <c r="AX316" s="8">
        <v>0</v>
      </c>
      <c r="AY316" s="8">
        <v>0</v>
      </c>
      <c r="AZ316" s="8">
        <v>0</v>
      </c>
      <c r="BA316" s="8">
        <v>0</v>
      </c>
      <c r="BB316" s="8">
        <v>0</v>
      </c>
      <c r="BC316" s="8">
        <v>0</v>
      </c>
      <c r="BD316" s="8">
        <v>1</v>
      </c>
      <c r="BE316" s="8">
        <f>-$H$250</f>
        <v>-38.4</v>
      </c>
      <c r="BF316" s="8">
        <v>-2</v>
      </c>
      <c r="BG316" s="8">
        <f>$H$247</f>
        <v>77.767786617045644</v>
      </c>
      <c r="BH316" s="8">
        <v>1</v>
      </c>
      <c r="BI316" s="8">
        <f>-$H$250</f>
        <v>-38.4</v>
      </c>
      <c r="BJ316" s="8">
        <v>0</v>
      </c>
      <c r="BK316" s="8">
        <v>0</v>
      </c>
      <c r="BL316" s="8">
        <v>0</v>
      </c>
      <c r="BM316" s="8">
        <v>0</v>
      </c>
      <c r="BN316" s="8">
        <v>0</v>
      </c>
      <c r="BO316" s="8">
        <v>0</v>
      </c>
      <c r="BP316" s="8">
        <v>0</v>
      </c>
      <c r="BQ316" s="8">
        <v>0</v>
      </c>
      <c r="BR316" s="8">
        <v>0</v>
      </c>
      <c r="BS316" s="8">
        <v>0</v>
      </c>
    </row>
    <row r="317" spans="1:71" x14ac:dyDescent="0.25">
      <c r="A317" s="3" t="s">
        <v>165</v>
      </c>
      <c r="B317" s="8">
        <v>0</v>
      </c>
      <c r="C317" s="8">
        <v>0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8">
        <v>0</v>
      </c>
      <c r="W317" s="8">
        <v>0</v>
      </c>
      <c r="X317" s="8">
        <v>0</v>
      </c>
      <c r="Y317" s="8">
        <v>0</v>
      </c>
      <c r="Z317" s="8">
        <v>0</v>
      </c>
      <c r="AA317" s="8">
        <v>0</v>
      </c>
      <c r="AB317" s="8">
        <v>0</v>
      </c>
      <c r="AC317" s="8">
        <v>0</v>
      </c>
      <c r="AD317" s="8">
        <v>0</v>
      </c>
      <c r="AE317" s="8">
        <v>0</v>
      </c>
      <c r="AF317" s="8">
        <v>0</v>
      </c>
      <c r="AG317" s="8">
        <v>0</v>
      </c>
      <c r="AH317" s="8">
        <v>0</v>
      </c>
      <c r="AI317" s="8">
        <v>0</v>
      </c>
      <c r="AJ317" s="8">
        <v>0</v>
      </c>
      <c r="AK317" s="8">
        <v>0</v>
      </c>
      <c r="AL317" s="8">
        <v>0</v>
      </c>
      <c r="AM317" s="8">
        <v>0</v>
      </c>
      <c r="AN317" s="8">
        <v>0</v>
      </c>
      <c r="AO317" s="8">
        <v>0</v>
      </c>
      <c r="AP317" s="8">
        <v>0</v>
      </c>
      <c r="AQ317" s="8">
        <v>0</v>
      </c>
      <c r="AR317" s="8">
        <v>0</v>
      </c>
      <c r="AS317" s="8">
        <v>0</v>
      </c>
      <c r="AT317" s="8">
        <v>0</v>
      </c>
      <c r="AU317" s="8">
        <v>0</v>
      </c>
      <c r="AV317" s="8">
        <v>0</v>
      </c>
      <c r="AW317" s="8">
        <v>0</v>
      </c>
      <c r="AX317" s="8">
        <v>0</v>
      </c>
      <c r="AY317" s="8">
        <v>0</v>
      </c>
      <c r="AZ317" s="8">
        <v>0</v>
      </c>
      <c r="BA317" s="8">
        <v>0</v>
      </c>
      <c r="BB317" s="8">
        <v>0</v>
      </c>
      <c r="BC317" s="8">
        <v>0</v>
      </c>
      <c r="BD317" s="8">
        <v>0</v>
      </c>
      <c r="BE317" s="8">
        <v>0</v>
      </c>
      <c r="BF317" s="8">
        <f>$E$251</f>
        <v>-5.7829713287632957E-3</v>
      </c>
      <c r="BG317" s="8">
        <v>1</v>
      </c>
      <c r="BH317" s="8">
        <f>-$H$244</f>
        <v>1.1573548288132049E-2</v>
      </c>
      <c r="BI317" s="8">
        <f>$H$241</f>
        <v>-1.9991611098188971</v>
      </c>
      <c r="BJ317" s="8">
        <f>$E$251</f>
        <v>-5.7829713287632957E-3</v>
      </c>
      <c r="BK317" s="8">
        <v>1</v>
      </c>
      <c r="BL317" s="8">
        <v>0</v>
      </c>
      <c r="BM317" s="8">
        <v>0</v>
      </c>
      <c r="BN317" s="8">
        <v>0</v>
      </c>
      <c r="BO317" s="8">
        <v>0</v>
      </c>
      <c r="BP317" s="8">
        <v>0</v>
      </c>
      <c r="BQ317" s="8">
        <v>0</v>
      </c>
      <c r="BR317" s="8">
        <v>0</v>
      </c>
      <c r="BS317" s="8">
        <v>0</v>
      </c>
    </row>
    <row r="318" spans="1:71" x14ac:dyDescent="0.25">
      <c r="A318" s="3" t="s">
        <v>166</v>
      </c>
      <c r="B318" s="8">
        <v>0</v>
      </c>
      <c r="C318" s="8">
        <v>0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  <c r="P318" s="8">
        <v>0</v>
      </c>
      <c r="Q318" s="8">
        <v>0</v>
      </c>
      <c r="R318" s="8">
        <v>0</v>
      </c>
      <c r="S318" s="8">
        <v>0</v>
      </c>
      <c r="T318" s="8">
        <v>0</v>
      </c>
      <c r="U318" s="8">
        <v>0</v>
      </c>
      <c r="V318" s="8">
        <v>0</v>
      </c>
      <c r="W318" s="8">
        <v>0</v>
      </c>
      <c r="X318" s="8">
        <v>0</v>
      </c>
      <c r="Y318" s="8">
        <v>0</v>
      </c>
      <c r="Z318" s="8">
        <v>0</v>
      </c>
      <c r="AA318" s="8">
        <v>0</v>
      </c>
      <c r="AB318" s="8">
        <v>0</v>
      </c>
      <c r="AC318" s="8">
        <v>0</v>
      </c>
      <c r="AD318" s="8">
        <v>0</v>
      </c>
      <c r="AE318" s="8">
        <v>0</v>
      </c>
      <c r="AF318" s="8">
        <v>0</v>
      </c>
      <c r="AG318" s="8">
        <v>0</v>
      </c>
      <c r="AH318" s="8">
        <v>0</v>
      </c>
      <c r="AI318" s="8">
        <v>0</v>
      </c>
      <c r="AJ318" s="8">
        <v>0</v>
      </c>
      <c r="AK318" s="8">
        <v>0</v>
      </c>
      <c r="AL318" s="8">
        <v>0</v>
      </c>
      <c r="AM318" s="8">
        <v>0</v>
      </c>
      <c r="AN318" s="8">
        <v>0</v>
      </c>
      <c r="AO318" s="8">
        <v>0</v>
      </c>
      <c r="AP318" s="8">
        <v>0</v>
      </c>
      <c r="AQ318" s="8">
        <v>0</v>
      </c>
      <c r="AR318" s="8">
        <v>0</v>
      </c>
      <c r="AS318" s="8">
        <v>0</v>
      </c>
      <c r="AT318" s="8">
        <v>0</v>
      </c>
      <c r="AU318" s="8">
        <v>0</v>
      </c>
      <c r="AV318" s="8">
        <v>0</v>
      </c>
      <c r="AW318" s="8">
        <v>0</v>
      </c>
      <c r="AX318" s="8">
        <v>0</v>
      </c>
      <c r="AY318" s="8">
        <v>0</v>
      </c>
      <c r="AZ318" s="8">
        <v>0</v>
      </c>
      <c r="BA318" s="8">
        <v>0</v>
      </c>
      <c r="BB318" s="8">
        <v>0</v>
      </c>
      <c r="BC318" s="8">
        <v>0</v>
      </c>
      <c r="BD318" s="8">
        <v>0</v>
      </c>
      <c r="BE318" s="8">
        <v>0</v>
      </c>
      <c r="BF318" s="8">
        <v>1</v>
      </c>
      <c r="BG318" s="8">
        <f>-$H$250</f>
        <v>-38.4</v>
      </c>
      <c r="BH318" s="8">
        <v>-2</v>
      </c>
      <c r="BI318" s="8">
        <f>$H$247</f>
        <v>77.767786617045644</v>
      </c>
      <c r="BJ318" s="8">
        <v>1</v>
      </c>
      <c r="BK318" s="8">
        <f>-$H$250</f>
        <v>-38.4</v>
      </c>
      <c r="BL318" s="8">
        <v>0</v>
      </c>
      <c r="BM318" s="8">
        <v>0</v>
      </c>
      <c r="BN318" s="8">
        <v>0</v>
      </c>
      <c r="BO318" s="8">
        <v>0</v>
      </c>
      <c r="BP318" s="8">
        <v>0</v>
      </c>
      <c r="BQ318" s="8">
        <v>0</v>
      </c>
      <c r="BR318" s="8">
        <v>0</v>
      </c>
      <c r="BS318" s="8">
        <v>0</v>
      </c>
    </row>
    <row r="319" spans="1:71" x14ac:dyDescent="0.25">
      <c r="A319" s="3" t="s">
        <v>167</v>
      </c>
      <c r="B319" s="8">
        <v>0</v>
      </c>
      <c r="C319" s="8">
        <v>0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 s="8">
        <v>0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  <c r="O319" s="8">
        <v>0</v>
      </c>
      <c r="P319" s="8">
        <v>0</v>
      </c>
      <c r="Q319" s="8">
        <v>0</v>
      </c>
      <c r="R319" s="8">
        <v>0</v>
      </c>
      <c r="S319" s="8">
        <v>0</v>
      </c>
      <c r="T319" s="8">
        <v>0</v>
      </c>
      <c r="U319" s="8">
        <v>0</v>
      </c>
      <c r="V319" s="8">
        <v>0</v>
      </c>
      <c r="W319" s="8">
        <v>0</v>
      </c>
      <c r="X319" s="8">
        <v>0</v>
      </c>
      <c r="Y319" s="8">
        <v>0</v>
      </c>
      <c r="Z319" s="8">
        <v>0</v>
      </c>
      <c r="AA319" s="8">
        <v>0</v>
      </c>
      <c r="AB319" s="8">
        <v>0</v>
      </c>
      <c r="AC319" s="8">
        <v>0</v>
      </c>
      <c r="AD319" s="8">
        <v>0</v>
      </c>
      <c r="AE319" s="8">
        <v>0</v>
      </c>
      <c r="AF319" s="8">
        <v>0</v>
      </c>
      <c r="AG319" s="8">
        <v>0</v>
      </c>
      <c r="AH319" s="8">
        <v>0</v>
      </c>
      <c r="AI319" s="8">
        <v>0</v>
      </c>
      <c r="AJ319" s="8">
        <v>0</v>
      </c>
      <c r="AK319" s="8">
        <v>0</v>
      </c>
      <c r="AL319" s="8">
        <v>0</v>
      </c>
      <c r="AM319" s="8">
        <v>0</v>
      </c>
      <c r="AN319" s="8">
        <v>0</v>
      </c>
      <c r="AO319" s="8">
        <v>0</v>
      </c>
      <c r="AP319" s="8">
        <v>0</v>
      </c>
      <c r="AQ319" s="8">
        <v>0</v>
      </c>
      <c r="AR319" s="8">
        <v>0</v>
      </c>
      <c r="AS319" s="8">
        <v>0</v>
      </c>
      <c r="AT319" s="8">
        <v>0</v>
      </c>
      <c r="AU319" s="8">
        <v>0</v>
      </c>
      <c r="AV319" s="8">
        <v>0</v>
      </c>
      <c r="AW319" s="8">
        <v>0</v>
      </c>
      <c r="AX319" s="8">
        <v>0</v>
      </c>
      <c r="AY319" s="8">
        <v>0</v>
      </c>
      <c r="AZ319" s="8">
        <v>0</v>
      </c>
      <c r="BA319" s="8">
        <v>0</v>
      </c>
      <c r="BB319" s="8">
        <v>0</v>
      </c>
      <c r="BC319" s="8">
        <v>0</v>
      </c>
      <c r="BD319" s="8">
        <v>0</v>
      </c>
      <c r="BE319" s="8">
        <v>0</v>
      </c>
      <c r="BF319" s="8">
        <v>0</v>
      </c>
      <c r="BG319" s="8">
        <v>0</v>
      </c>
      <c r="BH319" s="8">
        <f>$E$251</f>
        <v>-5.7829713287632957E-3</v>
      </c>
      <c r="BI319" s="8">
        <v>1</v>
      </c>
      <c r="BJ319" s="8">
        <f>-$H$244</f>
        <v>1.1573548288132049E-2</v>
      </c>
      <c r="BK319" s="8">
        <f>$H$241</f>
        <v>-1.9991611098188971</v>
      </c>
      <c r="BL319" s="8">
        <f>$E$251</f>
        <v>-5.7829713287632957E-3</v>
      </c>
      <c r="BM319" s="8">
        <v>1</v>
      </c>
      <c r="BN319" s="8">
        <v>0</v>
      </c>
      <c r="BO319" s="8">
        <v>0</v>
      </c>
      <c r="BP319" s="8">
        <v>0</v>
      </c>
      <c r="BQ319" s="8">
        <v>0</v>
      </c>
      <c r="BR319" s="8">
        <v>0</v>
      </c>
      <c r="BS319" s="8">
        <v>0</v>
      </c>
    </row>
    <row r="320" spans="1:71" x14ac:dyDescent="0.25">
      <c r="A320" s="3" t="s">
        <v>168</v>
      </c>
      <c r="B320" s="8">
        <v>0</v>
      </c>
      <c r="C320" s="8">
        <v>0</v>
      </c>
      <c r="D320" s="8">
        <v>0</v>
      </c>
      <c r="E320" s="8">
        <v>0</v>
      </c>
      <c r="F320" s="8">
        <v>0</v>
      </c>
      <c r="G320" s="8">
        <v>0</v>
      </c>
      <c r="H320" s="8">
        <v>0</v>
      </c>
      <c r="I320" s="8">
        <v>0</v>
      </c>
      <c r="J320" s="8">
        <v>0</v>
      </c>
      <c r="K320" s="8">
        <v>0</v>
      </c>
      <c r="L320" s="8">
        <v>0</v>
      </c>
      <c r="M320" s="8">
        <v>0</v>
      </c>
      <c r="N320" s="8">
        <v>0</v>
      </c>
      <c r="O320" s="8">
        <v>0</v>
      </c>
      <c r="P320" s="8">
        <v>0</v>
      </c>
      <c r="Q320" s="8">
        <v>0</v>
      </c>
      <c r="R320" s="8">
        <v>0</v>
      </c>
      <c r="S320" s="8">
        <v>0</v>
      </c>
      <c r="T320" s="8">
        <v>0</v>
      </c>
      <c r="U320" s="8">
        <v>0</v>
      </c>
      <c r="V320" s="8">
        <v>0</v>
      </c>
      <c r="W320" s="8">
        <v>0</v>
      </c>
      <c r="X320" s="8">
        <v>0</v>
      </c>
      <c r="Y320" s="8">
        <v>0</v>
      </c>
      <c r="Z320" s="8">
        <v>0</v>
      </c>
      <c r="AA320" s="8">
        <v>0</v>
      </c>
      <c r="AB320" s="8">
        <v>0</v>
      </c>
      <c r="AC320" s="8">
        <v>0</v>
      </c>
      <c r="AD320" s="8">
        <v>0</v>
      </c>
      <c r="AE320" s="8">
        <v>0</v>
      </c>
      <c r="AF320" s="8">
        <v>0</v>
      </c>
      <c r="AG320" s="8">
        <v>0</v>
      </c>
      <c r="AH320" s="8">
        <v>0</v>
      </c>
      <c r="AI320" s="8">
        <v>0</v>
      </c>
      <c r="AJ320" s="8">
        <v>0</v>
      </c>
      <c r="AK320" s="8">
        <v>0</v>
      </c>
      <c r="AL320" s="8">
        <v>0</v>
      </c>
      <c r="AM320" s="8">
        <v>0</v>
      </c>
      <c r="AN320" s="8">
        <v>0</v>
      </c>
      <c r="AO320" s="8">
        <v>0</v>
      </c>
      <c r="AP320" s="8">
        <v>0</v>
      </c>
      <c r="AQ320" s="8">
        <v>0</v>
      </c>
      <c r="AR320" s="8">
        <v>0</v>
      </c>
      <c r="AS320" s="8">
        <v>0</v>
      </c>
      <c r="AT320" s="8">
        <v>0</v>
      </c>
      <c r="AU320" s="8">
        <v>0</v>
      </c>
      <c r="AV320" s="8">
        <v>0</v>
      </c>
      <c r="AW320" s="8">
        <v>0</v>
      </c>
      <c r="AX320" s="8">
        <v>0</v>
      </c>
      <c r="AY320" s="8">
        <v>0</v>
      </c>
      <c r="AZ320" s="8">
        <v>0</v>
      </c>
      <c r="BA320" s="8">
        <v>0</v>
      </c>
      <c r="BB320" s="8">
        <v>0</v>
      </c>
      <c r="BC320" s="8">
        <v>0</v>
      </c>
      <c r="BD320" s="8">
        <v>0</v>
      </c>
      <c r="BE320" s="8">
        <v>0</v>
      </c>
      <c r="BF320" s="8">
        <v>0</v>
      </c>
      <c r="BG320" s="8">
        <v>0</v>
      </c>
      <c r="BH320" s="8">
        <v>1</v>
      </c>
      <c r="BI320" s="8">
        <f>-$H$250</f>
        <v>-38.4</v>
      </c>
      <c r="BJ320" s="8">
        <v>-2</v>
      </c>
      <c r="BK320" s="8">
        <f>$H$247</f>
        <v>77.767786617045644</v>
      </c>
      <c r="BL320" s="8">
        <v>1</v>
      </c>
      <c r="BM320" s="8">
        <f>-$H$250</f>
        <v>-38.4</v>
      </c>
      <c r="BN320" s="8">
        <v>0</v>
      </c>
      <c r="BO320" s="8">
        <v>0</v>
      </c>
      <c r="BP320" s="8">
        <v>0</v>
      </c>
      <c r="BQ320" s="8">
        <v>0</v>
      </c>
      <c r="BR320" s="8">
        <v>0</v>
      </c>
      <c r="BS320" s="8">
        <v>0</v>
      </c>
    </row>
    <row r="321" spans="1:71" x14ac:dyDescent="0.25">
      <c r="A321" s="3" t="s">
        <v>169</v>
      </c>
      <c r="B321" s="8">
        <v>0</v>
      </c>
      <c r="C321" s="8">
        <v>0</v>
      </c>
      <c r="D321" s="8">
        <v>0</v>
      </c>
      <c r="E321" s="8">
        <v>0</v>
      </c>
      <c r="F321" s="8">
        <v>0</v>
      </c>
      <c r="G321" s="8">
        <v>0</v>
      </c>
      <c r="H321" s="8">
        <v>0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8">
        <v>0</v>
      </c>
      <c r="T321" s="8">
        <v>0</v>
      </c>
      <c r="U321" s="8">
        <v>0</v>
      </c>
      <c r="V321" s="8">
        <v>0</v>
      </c>
      <c r="W321" s="8">
        <v>0</v>
      </c>
      <c r="X321" s="8">
        <v>0</v>
      </c>
      <c r="Y321" s="8">
        <v>0</v>
      </c>
      <c r="Z321" s="8">
        <v>0</v>
      </c>
      <c r="AA321" s="8">
        <v>0</v>
      </c>
      <c r="AB321" s="8">
        <v>0</v>
      </c>
      <c r="AC321" s="8">
        <v>0</v>
      </c>
      <c r="AD321" s="8">
        <v>0</v>
      </c>
      <c r="AE321" s="8">
        <v>0</v>
      </c>
      <c r="AF321" s="8">
        <v>0</v>
      </c>
      <c r="AG321" s="8">
        <v>0</v>
      </c>
      <c r="AH321" s="8">
        <v>0</v>
      </c>
      <c r="AI321" s="8">
        <v>0</v>
      </c>
      <c r="AJ321" s="8">
        <v>0</v>
      </c>
      <c r="AK321" s="8">
        <v>0</v>
      </c>
      <c r="AL321" s="8">
        <v>0</v>
      </c>
      <c r="AM321" s="8">
        <v>0</v>
      </c>
      <c r="AN321" s="8">
        <v>0</v>
      </c>
      <c r="AO321" s="8">
        <v>0</v>
      </c>
      <c r="AP321" s="8">
        <v>0</v>
      </c>
      <c r="AQ321" s="8">
        <v>0</v>
      </c>
      <c r="AR321" s="8">
        <v>0</v>
      </c>
      <c r="AS321" s="8">
        <v>0</v>
      </c>
      <c r="AT321" s="8">
        <v>0</v>
      </c>
      <c r="AU321" s="8">
        <v>0</v>
      </c>
      <c r="AV321" s="8">
        <v>0</v>
      </c>
      <c r="AW321" s="8">
        <v>0</v>
      </c>
      <c r="AX321" s="8">
        <v>0</v>
      </c>
      <c r="AY321" s="8">
        <v>0</v>
      </c>
      <c r="AZ321" s="8">
        <v>0</v>
      </c>
      <c r="BA321" s="8">
        <v>0</v>
      </c>
      <c r="BB321" s="8">
        <v>0</v>
      </c>
      <c r="BC321" s="8">
        <v>0</v>
      </c>
      <c r="BD321" s="8">
        <v>0</v>
      </c>
      <c r="BE321" s="8">
        <v>0</v>
      </c>
      <c r="BF321" s="8">
        <v>0</v>
      </c>
      <c r="BG321" s="8">
        <v>0</v>
      </c>
      <c r="BH321" s="8">
        <v>0</v>
      </c>
      <c r="BI321" s="8">
        <v>0</v>
      </c>
      <c r="BJ321" s="8">
        <f>$E$251</f>
        <v>-5.7829713287632957E-3</v>
      </c>
      <c r="BK321" s="8">
        <v>1</v>
      </c>
      <c r="BL321" s="8">
        <f>-$H$244</f>
        <v>1.1573548288132049E-2</v>
      </c>
      <c r="BM321" s="8">
        <f>$H$241</f>
        <v>-1.9991611098188971</v>
      </c>
      <c r="BN321" s="8">
        <f>$E$251</f>
        <v>-5.7829713287632957E-3</v>
      </c>
      <c r="BO321" s="8">
        <v>1</v>
      </c>
      <c r="BP321" s="8">
        <v>0</v>
      </c>
      <c r="BQ321" s="8">
        <v>0</v>
      </c>
      <c r="BR321" s="8">
        <v>0</v>
      </c>
      <c r="BS321" s="8">
        <v>0</v>
      </c>
    </row>
    <row r="322" spans="1:71" x14ac:dyDescent="0.25">
      <c r="A322" s="3" t="s">
        <v>170</v>
      </c>
      <c r="B322" s="8">
        <v>0</v>
      </c>
      <c r="C322" s="8">
        <v>0</v>
      </c>
      <c r="D322" s="8">
        <v>0</v>
      </c>
      <c r="E322" s="8">
        <v>0</v>
      </c>
      <c r="F322" s="8">
        <v>0</v>
      </c>
      <c r="G322" s="8">
        <v>0</v>
      </c>
      <c r="H322" s="8">
        <v>0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</v>
      </c>
      <c r="Q322" s="8">
        <v>0</v>
      </c>
      <c r="R322" s="8">
        <v>0</v>
      </c>
      <c r="S322" s="8">
        <v>0</v>
      </c>
      <c r="T322" s="8">
        <v>0</v>
      </c>
      <c r="U322" s="8">
        <v>0</v>
      </c>
      <c r="V322" s="8">
        <v>0</v>
      </c>
      <c r="W322" s="8">
        <v>0</v>
      </c>
      <c r="X322" s="8">
        <v>0</v>
      </c>
      <c r="Y322" s="8">
        <v>0</v>
      </c>
      <c r="Z322" s="8">
        <v>0</v>
      </c>
      <c r="AA322" s="8">
        <v>0</v>
      </c>
      <c r="AB322" s="8">
        <v>0</v>
      </c>
      <c r="AC322" s="8">
        <v>0</v>
      </c>
      <c r="AD322" s="8">
        <v>0</v>
      </c>
      <c r="AE322" s="8">
        <v>0</v>
      </c>
      <c r="AF322" s="8">
        <v>0</v>
      </c>
      <c r="AG322" s="8">
        <v>0</v>
      </c>
      <c r="AH322" s="8">
        <v>0</v>
      </c>
      <c r="AI322" s="8">
        <v>0</v>
      </c>
      <c r="AJ322" s="8">
        <v>0</v>
      </c>
      <c r="AK322" s="8">
        <v>0</v>
      </c>
      <c r="AL322" s="8">
        <v>0</v>
      </c>
      <c r="AM322" s="8">
        <v>0</v>
      </c>
      <c r="AN322" s="8">
        <v>0</v>
      </c>
      <c r="AO322" s="8">
        <v>0</v>
      </c>
      <c r="AP322" s="8">
        <v>0</v>
      </c>
      <c r="AQ322" s="8">
        <v>0</v>
      </c>
      <c r="AR322" s="8">
        <v>0</v>
      </c>
      <c r="AS322" s="8">
        <v>0</v>
      </c>
      <c r="AT322" s="8">
        <v>0</v>
      </c>
      <c r="AU322" s="8">
        <v>0</v>
      </c>
      <c r="AV322" s="8">
        <v>0</v>
      </c>
      <c r="AW322" s="8">
        <v>0</v>
      </c>
      <c r="AX322" s="8">
        <v>0</v>
      </c>
      <c r="AY322" s="8">
        <v>0</v>
      </c>
      <c r="AZ322" s="8">
        <v>0</v>
      </c>
      <c r="BA322" s="8">
        <v>0</v>
      </c>
      <c r="BB322" s="8">
        <v>0</v>
      </c>
      <c r="BC322" s="8">
        <v>0</v>
      </c>
      <c r="BD322" s="8">
        <v>0</v>
      </c>
      <c r="BE322" s="8">
        <v>0</v>
      </c>
      <c r="BF322" s="8">
        <v>0</v>
      </c>
      <c r="BG322" s="8">
        <v>0</v>
      </c>
      <c r="BH322" s="8">
        <v>0</v>
      </c>
      <c r="BI322" s="8">
        <v>0</v>
      </c>
      <c r="BJ322" s="8">
        <v>1</v>
      </c>
      <c r="BK322" s="8">
        <f>-$H$250</f>
        <v>-38.4</v>
      </c>
      <c r="BL322" s="8">
        <v>-2</v>
      </c>
      <c r="BM322" s="8">
        <f>$H$247</f>
        <v>77.767786617045644</v>
      </c>
      <c r="BN322" s="8">
        <v>1</v>
      </c>
      <c r="BO322" s="8">
        <f>-$H$250</f>
        <v>-38.4</v>
      </c>
      <c r="BP322" s="8">
        <v>0</v>
      </c>
      <c r="BQ322" s="8">
        <v>0</v>
      </c>
      <c r="BR322" s="8">
        <v>0</v>
      </c>
      <c r="BS322" s="8">
        <v>0</v>
      </c>
    </row>
    <row r="323" spans="1:71" x14ac:dyDescent="0.25">
      <c r="A323" s="3" t="s">
        <v>171</v>
      </c>
      <c r="B323" s="8">
        <v>0</v>
      </c>
      <c r="C323" s="8">
        <v>0</v>
      </c>
      <c r="D323" s="8">
        <v>0</v>
      </c>
      <c r="E323" s="8">
        <v>0</v>
      </c>
      <c r="F323" s="8">
        <v>0</v>
      </c>
      <c r="G323" s="8">
        <v>0</v>
      </c>
      <c r="H323" s="8">
        <v>0</v>
      </c>
      <c r="I323" s="8">
        <v>0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  <c r="O323" s="8">
        <v>0</v>
      </c>
      <c r="P323" s="8">
        <v>0</v>
      </c>
      <c r="Q323" s="8">
        <v>0</v>
      </c>
      <c r="R323" s="8">
        <v>0</v>
      </c>
      <c r="S323" s="8">
        <v>0</v>
      </c>
      <c r="T323" s="8">
        <v>0</v>
      </c>
      <c r="U323" s="8">
        <v>0</v>
      </c>
      <c r="V323" s="8">
        <v>0</v>
      </c>
      <c r="W323" s="8">
        <v>0</v>
      </c>
      <c r="X323" s="8">
        <v>0</v>
      </c>
      <c r="Y323" s="8">
        <v>0</v>
      </c>
      <c r="Z323" s="8">
        <v>0</v>
      </c>
      <c r="AA323" s="8">
        <v>0</v>
      </c>
      <c r="AB323" s="8">
        <v>0</v>
      </c>
      <c r="AC323" s="8">
        <v>0</v>
      </c>
      <c r="AD323" s="8">
        <v>0</v>
      </c>
      <c r="AE323" s="8">
        <v>0</v>
      </c>
      <c r="AF323" s="8">
        <v>0</v>
      </c>
      <c r="AG323" s="8">
        <v>0</v>
      </c>
      <c r="AH323" s="8">
        <v>0</v>
      </c>
      <c r="AI323" s="8">
        <v>0</v>
      </c>
      <c r="AJ323" s="8">
        <v>0</v>
      </c>
      <c r="AK323" s="8">
        <v>0</v>
      </c>
      <c r="AL323" s="8">
        <v>0</v>
      </c>
      <c r="AM323" s="8">
        <v>0</v>
      </c>
      <c r="AN323" s="8">
        <v>0</v>
      </c>
      <c r="AO323" s="8">
        <v>0</v>
      </c>
      <c r="AP323" s="8">
        <v>0</v>
      </c>
      <c r="AQ323" s="8">
        <v>0</v>
      </c>
      <c r="AR323" s="8">
        <v>0</v>
      </c>
      <c r="AS323" s="8">
        <v>0</v>
      </c>
      <c r="AT323" s="8">
        <v>0</v>
      </c>
      <c r="AU323" s="8">
        <v>0</v>
      </c>
      <c r="AV323" s="8">
        <v>0</v>
      </c>
      <c r="AW323" s="8">
        <v>0</v>
      </c>
      <c r="AX323" s="8">
        <v>0</v>
      </c>
      <c r="AY323" s="8">
        <v>0</v>
      </c>
      <c r="AZ323" s="8">
        <v>0</v>
      </c>
      <c r="BA323" s="8">
        <v>0</v>
      </c>
      <c r="BB323" s="8">
        <v>0</v>
      </c>
      <c r="BC323" s="8">
        <v>0</v>
      </c>
      <c r="BD323" s="8">
        <v>0</v>
      </c>
      <c r="BE323" s="8">
        <v>0</v>
      </c>
      <c r="BF323" s="8">
        <v>0</v>
      </c>
      <c r="BG323" s="8">
        <v>0</v>
      </c>
      <c r="BH323" s="8">
        <v>0</v>
      </c>
      <c r="BI323" s="8">
        <v>0</v>
      </c>
      <c r="BJ323" s="8">
        <v>0</v>
      </c>
      <c r="BK323" s="8">
        <v>0</v>
      </c>
      <c r="BL323" s="8">
        <f>$E$251</f>
        <v>-5.7829713287632957E-3</v>
      </c>
      <c r="BM323" s="8">
        <v>1</v>
      </c>
      <c r="BN323" s="8">
        <f>-$H$244</f>
        <v>1.1573548288132049E-2</v>
      </c>
      <c r="BO323" s="8">
        <f>$H$241</f>
        <v>-1.9991611098188971</v>
      </c>
      <c r="BP323" s="8">
        <f>$E$251</f>
        <v>-5.7829713287632957E-3</v>
      </c>
      <c r="BQ323" s="8">
        <v>1</v>
      </c>
      <c r="BR323" s="8">
        <v>0</v>
      </c>
      <c r="BS323" s="8">
        <v>0</v>
      </c>
    </row>
    <row r="324" spans="1:71" x14ac:dyDescent="0.25">
      <c r="A324" s="3" t="s">
        <v>172</v>
      </c>
      <c r="B324" s="8">
        <v>0</v>
      </c>
      <c r="C324" s="8">
        <v>0</v>
      </c>
      <c r="D324" s="8">
        <v>0</v>
      </c>
      <c r="E324" s="8">
        <v>0</v>
      </c>
      <c r="F324" s="8">
        <v>0</v>
      </c>
      <c r="G324" s="8">
        <v>0</v>
      </c>
      <c r="H324" s="8"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  <c r="N324" s="8">
        <v>0</v>
      </c>
      <c r="O324" s="8">
        <v>0</v>
      </c>
      <c r="P324" s="8">
        <v>0</v>
      </c>
      <c r="Q324" s="8">
        <v>0</v>
      </c>
      <c r="R324" s="8">
        <v>0</v>
      </c>
      <c r="S324" s="8">
        <v>0</v>
      </c>
      <c r="T324" s="8">
        <v>0</v>
      </c>
      <c r="U324" s="8">
        <v>0</v>
      </c>
      <c r="V324" s="8">
        <v>0</v>
      </c>
      <c r="W324" s="8">
        <v>0</v>
      </c>
      <c r="X324" s="8">
        <v>0</v>
      </c>
      <c r="Y324" s="8">
        <v>0</v>
      </c>
      <c r="Z324" s="8">
        <v>0</v>
      </c>
      <c r="AA324" s="8">
        <v>0</v>
      </c>
      <c r="AB324" s="8">
        <v>0</v>
      </c>
      <c r="AC324" s="8">
        <v>0</v>
      </c>
      <c r="AD324" s="8">
        <v>0</v>
      </c>
      <c r="AE324" s="8">
        <v>0</v>
      </c>
      <c r="AF324" s="8">
        <v>0</v>
      </c>
      <c r="AG324" s="8">
        <v>0</v>
      </c>
      <c r="AH324" s="8">
        <v>0</v>
      </c>
      <c r="AI324" s="8">
        <v>0</v>
      </c>
      <c r="AJ324" s="8">
        <v>0</v>
      </c>
      <c r="AK324" s="8">
        <v>0</v>
      </c>
      <c r="AL324" s="8">
        <v>0</v>
      </c>
      <c r="AM324" s="8">
        <v>0</v>
      </c>
      <c r="AN324" s="8">
        <v>0</v>
      </c>
      <c r="AO324" s="8">
        <v>0</v>
      </c>
      <c r="AP324" s="8">
        <v>0</v>
      </c>
      <c r="AQ324" s="8">
        <v>0</v>
      </c>
      <c r="AR324" s="8">
        <v>0</v>
      </c>
      <c r="AS324" s="8">
        <v>0</v>
      </c>
      <c r="AT324" s="8">
        <v>0</v>
      </c>
      <c r="AU324" s="8">
        <v>0</v>
      </c>
      <c r="AV324" s="8">
        <v>0</v>
      </c>
      <c r="AW324" s="8">
        <v>0</v>
      </c>
      <c r="AX324" s="8">
        <v>0</v>
      </c>
      <c r="AY324" s="8">
        <v>0</v>
      </c>
      <c r="AZ324" s="8">
        <v>0</v>
      </c>
      <c r="BA324" s="8">
        <v>0</v>
      </c>
      <c r="BB324" s="8">
        <v>0</v>
      </c>
      <c r="BC324" s="8">
        <v>0</v>
      </c>
      <c r="BD324" s="8">
        <v>0</v>
      </c>
      <c r="BE324" s="8">
        <v>0</v>
      </c>
      <c r="BF324" s="8">
        <v>0</v>
      </c>
      <c r="BG324" s="8">
        <v>0</v>
      </c>
      <c r="BH324" s="8">
        <v>0</v>
      </c>
      <c r="BI324" s="8">
        <v>0</v>
      </c>
      <c r="BJ324" s="8">
        <v>0</v>
      </c>
      <c r="BK324" s="8">
        <v>0</v>
      </c>
      <c r="BL324" s="8">
        <v>1</v>
      </c>
      <c r="BM324" s="8">
        <f>-$H$250</f>
        <v>-38.4</v>
      </c>
      <c r="BN324" s="8">
        <v>-2</v>
      </c>
      <c r="BO324" s="8">
        <f>$H$247</f>
        <v>77.767786617045644</v>
      </c>
      <c r="BP324" s="8">
        <v>1</v>
      </c>
      <c r="BQ324" s="8">
        <f>-$H$250</f>
        <v>-38.4</v>
      </c>
      <c r="BR324" s="8">
        <v>0</v>
      </c>
      <c r="BS324" s="8">
        <v>0</v>
      </c>
    </row>
    <row r="325" spans="1:71" x14ac:dyDescent="0.25">
      <c r="A325" s="3" t="s">
        <v>173</v>
      </c>
      <c r="B325" s="8">
        <v>0</v>
      </c>
      <c r="C325" s="8">
        <v>0</v>
      </c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  <c r="P325" s="8">
        <v>0</v>
      </c>
      <c r="Q325" s="8">
        <v>0</v>
      </c>
      <c r="R325" s="8">
        <v>0</v>
      </c>
      <c r="S325" s="8">
        <v>0</v>
      </c>
      <c r="T325" s="8">
        <v>0</v>
      </c>
      <c r="U325" s="8">
        <v>0</v>
      </c>
      <c r="V325" s="8">
        <v>0</v>
      </c>
      <c r="W325" s="8">
        <v>0</v>
      </c>
      <c r="X325" s="8">
        <v>0</v>
      </c>
      <c r="Y325" s="8">
        <v>0</v>
      </c>
      <c r="Z325" s="8">
        <v>0</v>
      </c>
      <c r="AA325" s="8">
        <v>0</v>
      </c>
      <c r="AB325" s="8">
        <v>0</v>
      </c>
      <c r="AC325" s="8">
        <v>0</v>
      </c>
      <c r="AD325" s="8">
        <v>0</v>
      </c>
      <c r="AE325" s="8">
        <v>0</v>
      </c>
      <c r="AF325" s="8">
        <v>0</v>
      </c>
      <c r="AG325" s="8">
        <v>0</v>
      </c>
      <c r="AH325" s="8">
        <v>0</v>
      </c>
      <c r="AI325" s="8">
        <v>0</v>
      </c>
      <c r="AJ325" s="8">
        <v>0</v>
      </c>
      <c r="AK325" s="8">
        <v>0</v>
      </c>
      <c r="AL325" s="8">
        <v>0</v>
      </c>
      <c r="AM325" s="8">
        <v>0</v>
      </c>
      <c r="AN325" s="8">
        <v>0</v>
      </c>
      <c r="AO325" s="8">
        <v>0</v>
      </c>
      <c r="AP325" s="8">
        <v>0</v>
      </c>
      <c r="AQ325" s="8">
        <v>0</v>
      </c>
      <c r="AR325" s="8">
        <v>0</v>
      </c>
      <c r="AS325" s="8">
        <v>0</v>
      </c>
      <c r="AT325" s="8">
        <v>0</v>
      </c>
      <c r="AU325" s="8">
        <v>0</v>
      </c>
      <c r="AV325" s="8">
        <v>0</v>
      </c>
      <c r="AW325" s="8">
        <v>0</v>
      </c>
      <c r="AX325" s="8">
        <v>0</v>
      </c>
      <c r="AY325" s="8">
        <v>0</v>
      </c>
      <c r="AZ325" s="8">
        <v>0</v>
      </c>
      <c r="BA325" s="8">
        <v>0</v>
      </c>
      <c r="BB325" s="8">
        <v>0</v>
      </c>
      <c r="BC325" s="8">
        <v>0</v>
      </c>
      <c r="BD325" s="8">
        <v>0</v>
      </c>
      <c r="BE325" s="8">
        <v>0</v>
      </c>
      <c r="BF325" s="8">
        <v>0</v>
      </c>
      <c r="BG325" s="8">
        <v>0</v>
      </c>
      <c r="BH325" s="8">
        <v>0</v>
      </c>
      <c r="BI325" s="8">
        <v>0</v>
      </c>
      <c r="BJ325" s="8">
        <v>0</v>
      </c>
      <c r="BK325" s="8">
        <v>0</v>
      </c>
      <c r="BL325" s="8">
        <v>0</v>
      </c>
      <c r="BM325" s="8">
        <v>0</v>
      </c>
      <c r="BN325" s="8">
        <f>$E$251</f>
        <v>-5.7829713287632957E-3</v>
      </c>
      <c r="BO325" s="8">
        <v>1</v>
      </c>
      <c r="BP325" s="8">
        <f>-$H$244</f>
        <v>1.1573548288132049E-2</v>
      </c>
      <c r="BQ325" s="8">
        <f>$H$241</f>
        <v>-1.9991611098188971</v>
      </c>
      <c r="BR325" s="8">
        <f>$E$251</f>
        <v>-5.7829713287632957E-3</v>
      </c>
      <c r="BS325" s="8">
        <v>1</v>
      </c>
    </row>
    <row r="326" spans="1:71" x14ac:dyDescent="0.25">
      <c r="A326" s="3" t="s">
        <v>174</v>
      </c>
      <c r="B326" s="8">
        <v>0</v>
      </c>
      <c r="C326" s="8">
        <v>0</v>
      </c>
      <c r="D326" s="8">
        <v>0</v>
      </c>
      <c r="E326" s="8">
        <v>0</v>
      </c>
      <c r="F326" s="8">
        <v>0</v>
      </c>
      <c r="G326" s="8">
        <v>0</v>
      </c>
      <c r="H326" s="8">
        <v>0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  <c r="N326" s="8">
        <v>0</v>
      </c>
      <c r="O326" s="8">
        <v>0</v>
      </c>
      <c r="P326" s="8">
        <v>0</v>
      </c>
      <c r="Q326" s="8">
        <v>0</v>
      </c>
      <c r="R326" s="8">
        <v>0</v>
      </c>
      <c r="S326" s="8">
        <v>0</v>
      </c>
      <c r="T326" s="8">
        <v>0</v>
      </c>
      <c r="U326" s="8">
        <v>0</v>
      </c>
      <c r="V326" s="8">
        <v>0</v>
      </c>
      <c r="W326" s="8">
        <v>0</v>
      </c>
      <c r="X326" s="8">
        <v>0</v>
      </c>
      <c r="Y326" s="8">
        <v>0</v>
      </c>
      <c r="Z326" s="8">
        <v>0</v>
      </c>
      <c r="AA326" s="8">
        <v>0</v>
      </c>
      <c r="AB326" s="8">
        <v>0</v>
      </c>
      <c r="AC326" s="8">
        <v>0</v>
      </c>
      <c r="AD326" s="8">
        <v>0</v>
      </c>
      <c r="AE326" s="8">
        <v>0</v>
      </c>
      <c r="AF326" s="8">
        <v>0</v>
      </c>
      <c r="AG326" s="8">
        <v>0</v>
      </c>
      <c r="AH326" s="8">
        <v>0</v>
      </c>
      <c r="AI326" s="8">
        <v>0</v>
      </c>
      <c r="AJ326" s="8">
        <v>0</v>
      </c>
      <c r="AK326" s="8">
        <v>0</v>
      </c>
      <c r="AL326" s="8">
        <v>0</v>
      </c>
      <c r="AM326" s="8">
        <v>0</v>
      </c>
      <c r="AN326" s="8">
        <v>0</v>
      </c>
      <c r="AO326" s="8">
        <v>0</v>
      </c>
      <c r="AP326" s="8">
        <v>0</v>
      </c>
      <c r="AQ326" s="8">
        <v>0</v>
      </c>
      <c r="AR326" s="8">
        <v>0</v>
      </c>
      <c r="AS326" s="8">
        <v>0</v>
      </c>
      <c r="AT326" s="8">
        <v>0</v>
      </c>
      <c r="AU326" s="8">
        <v>0</v>
      </c>
      <c r="AV326" s="8">
        <v>0</v>
      </c>
      <c r="AW326" s="8">
        <v>0</v>
      </c>
      <c r="AX326" s="8">
        <v>0</v>
      </c>
      <c r="AY326" s="8">
        <v>0</v>
      </c>
      <c r="AZ326" s="8">
        <v>0</v>
      </c>
      <c r="BA326" s="8">
        <v>0</v>
      </c>
      <c r="BB326" s="8">
        <v>0</v>
      </c>
      <c r="BC326" s="8">
        <v>0</v>
      </c>
      <c r="BD326" s="8">
        <v>0</v>
      </c>
      <c r="BE326" s="8">
        <v>0</v>
      </c>
      <c r="BF326" s="8">
        <v>0</v>
      </c>
      <c r="BG326" s="8">
        <v>0</v>
      </c>
      <c r="BH326" s="8">
        <v>0</v>
      </c>
      <c r="BI326" s="8">
        <v>0</v>
      </c>
      <c r="BJ326" s="8">
        <v>0</v>
      </c>
      <c r="BK326" s="8">
        <v>0</v>
      </c>
      <c r="BL326" s="8">
        <v>0</v>
      </c>
      <c r="BM326" s="8">
        <v>0</v>
      </c>
      <c r="BN326" s="8">
        <v>1</v>
      </c>
      <c r="BO326" s="8">
        <f>-$H$250</f>
        <v>-38.4</v>
      </c>
      <c r="BP326" s="8">
        <v>-2</v>
      </c>
      <c r="BQ326" s="8">
        <f>$H$247</f>
        <v>77.767786617045644</v>
      </c>
      <c r="BR326" s="8">
        <v>1</v>
      </c>
      <c r="BS326" s="8">
        <f>-$H$250</f>
        <v>-38.4</v>
      </c>
    </row>
    <row r="327" spans="1:71" x14ac:dyDescent="0.25">
      <c r="A327" s="3" t="s">
        <v>108</v>
      </c>
      <c r="B327" s="8">
        <v>0</v>
      </c>
      <c r="C327" s="8">
        <v>0</v>
      </c>
      <c r="D327" s="8">
        <v>1</v>
      </c>
      <c r="E327" s="8">
        <v>0</v>
      </c>
      <c r="F327" s="8">
        <v>0</v>
      </c>
      <c r="G327" s="8">
        <v>0</v>
      </c>
      <c r="H327" s="8">
        <v>0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  <c r="O327" s="8">
        <v>0</v>
      </c>
      <c r="P327" s="8">
        <v>0</v>
      </c>
      <c r="Q327" s="8">
        <v>0</v>
      </c>
      <c r="R327" s="8">
        <v>0</v>
      </c>
      <c r="S327" s="8">
        <v>0</v>
      </c>
      <c r="T327" s="8">
        <v>0</v>
      </c>
      <c r="U327" s="8">
        <v>0</v>
      </c>
      <c r="V327" s="8">
        <v>0</v>
      </c>
      <c r="W327" s="8">
        <v>0</v>
      </c>
      <c r="X327" s="8">
        <v>0</v>
      </c>
      <c r="Y327" s="8">
        <v>0</v>
      </c>
      <c r="Z327" s="8">
        <v>0</v>
      </c>
      <c r="AA327" s="8">
        <v>0</v>
      </c>
      <c r="AB327" s="8">
        <v>0</v>
      </c>
      <c r="AC327" s="8">
        <v>0</v>
      </c>
      <c r="AD327" s="8">
        <v>0</v>
      </c>
      <c r="AE327" s="8">
        <v>0</v>
      </c>
      <c r="AF327" s="8">
        <v>0</v>
      </c>
      <c r="AG327" s="8">
        <v>0</v>
      </c>
      <c r="AH327" s="8">
        <v>0</v>
      </c>
      <c r="AI327" s="8">
        <v>0</v>
      </c>
      <c r="AJ327" s="8">
        <v>0</v>
      </c>
      <c r="AK327" s="8">
        <v>0</v>
      </c>
      <c r="AL327" s="8">
        <v>0</v>
      </c>
      <c r="AM327" s="8">
        <v>0</v>
      </c>
      <c r="AN327" s="8">
        <v>0</v>
      </c>
      <c r="AO327" s="8">
        <v>0</v>
      </c>
      <c r="AP327" s="8">
        <v>0</v>
      </c>
      <c r="AQ327" s="8">
        <v>0</v>
      </c>
      <c r="AR327" s="8">
        <v>0</v>
      </c>
      <c r="AS327" s="8">
        <v>0</v>
      </c>
      <c r="AT327" s="8">
        <v>0</v>
      </c>
      <c r="AU327" s="8">
        <v>0</v>
      </c>
      <c r="AV327" s="8">
        <v>0</v>
      </c>
      <c r="AW327" s="8">
        <v>0</v>
      </c>
      <c r="AX327" s="8">
        <v>0</v>
      </c>
      <c r="AY327" s="8">
        <v>0</v>
      </c>
      <c r="AZ327" s="8">
        <v>0</v>
      </c>
      <c r="BA327" s="8">
        <v>0</v>
      </c>
      <c r="BB327" s="8">
        <v>0</v>
      </c>
      <c r="BC327" s="8">
        <v>0</v>
      </c>
      <c r="BD327" s="8">
        <v>0</v>
      </c>
      <c r="BE327" s="8">
        <v>0</v>
      </c>
      <c r="BF327" s="8">
        <v>0</v>
      </c>
      <c r="BG327" s="8">
        <v>0</v>
      </c>
      <c r="BH327" s="8">
        <v>0</v>
      </c>
      <c r="BI327" s="8">
        <v>0</v>
      </c>
      <c r="BJ327" s="8">
        <v>0</v>
      </c>
      <c r="BK327" s="8">
        <v>0</v>
      </c>
      <c r="BL327" s="8">
        <v>0</v>
      </c>
      <c r="BM327" s="8">
        <v>0</v>
      </c>
      <c r="BN327" s="8">
        <v>0</v>
      </c>
      <c r="BO327" s="8">
        <v>0</v>
      </c>
      <c r="BP327" s="8">
        <v>0</v>
      </c>
      <c r="BQ327" s="8">
        <v>0</v>
      </c>
      <c r="BR327" s="8">
        <v>0</v>
      </c>
      <c r="BS327" s="8">
        <v>0</v>
      </c>
    </row>
    <row r="328" spans="1:71" x14ac:dyDescent="0.25">
      <c r="A328" s="3" t="s">
        <v>109</v>
      </c>
      <c r="B328" s="8">
        <v>0</v>
      </c>
      <c r="C328" s="8">
        <v>0</v>
      </c>
      <c r="D328" s="8">
        <v>0</v>
      </c>
      <c r="E328" s="8">
        <v>1</v>
      </c>
      <c r="F328" s="8">
        <v>0</v>
      </c>
      <c r="G328" s="8">
        <v>0</v>
      </c>
      <c r="H328" s="8">
        <v>0</v>
      </c>
      <c r="I328" s="8">
        <v>0</v>
      </c>
      <c r="J328" s="8">
        <v>0</v>
      </c>
      <c r="K328" s="8">
        <v>0</v>
      </c>
      <c r="L328" s="8">
        <v>0</v>
      </c>
      <c r="M328" s="8">
        <v>0</v>
      </c>
      <c r="N328" s="8">
        <v>0</v>
      </c>
      <c r="O328" s="8">
        <v>0</v>
      </c>
      <c r="P328" s="8">
        <v>0</v>
      </c>
      <c r="Q328" s="8">
        <v>0</v>
      </c>
      <c r="R328" s="8">
        <v>0</v>
      </c>
      <c r="S328" s="8">
        <v>0</v>
      </c>
      <c r="T328" s="8">
        <v>0</v>
      </c>
      <c r="U328" s="8">
        <v>0</v>
      </c>
      <c r="V328" s="8">
        <v>0</v>
      </c>
      <c r="W328" s="8">
        <v>0</v>
      </c>
      <c r="X328" s="8">
        <v>0</v>
      </c>
      <c r="Y328" s="8">
        <v>0</v>
      </c>
      <c r="Z328" s="8">
        <v>0</v>
      </c>
      <c r="AA328" s="8">
        <v>0</v>
      </c>
      <c r="AB328" s="8">
        <v>0</v>
      </c>
      <c r="AC328" s="8">
        <v>0</v>
      </c>
      <c r="AD328" s="8">
        <v>0</v>
      </c>
      <c r="AE328" s="8">
        <v>0</v>
      </c>
      <c r="AF328" s="8">
        <v>0</v>
      </c>
      <c r="AG328" s="8">
        <v>0</v>
      </c>
      <c r="AH328" s="8">
        <v>0</v>
      </c>
      <c r="AI328" s="8">
        <v>0</v>
      </c>
      <c r="AJ328" s="8">
        <v>0</v>
      </c>
      <c r="AK328" s="8">
        <v>0</v>
      </c>
      <c r="AL328" s="8">
        <v>0</v>
      </c>
      <c r="AM328" s="8">
        <v>0</v>
      </c>
      <c r="AN328" s="8">
        <v>0</v>
      </c>
      <c r="AO328" s="8">
        <v>0</v>
      </c>
      <c r="AP328" s="8">
        <v>0</v>
      </c>
      <c r="AQ328" s="8">
        <v>0</v>
      </c>
      <c r="AR328" s="8">
        <v>0</v>
      </c>
      <c r="AS328" s="8">
        <v>0</v>
      </c>
      <c r="AT328" s="8">
        <v>0</v>
      </c>
      <c r="AU328" s="8">
        <v>0</v>
      </c>
      <c r="AV328" s="8">
        <v>0</v>
      </c>
      <c r="AW328" s="8">
        <v>0</v>
      </c>
      <c r="AX328" s="8">
        <v>0</v>
      </c>
      <c r="AY328" s="8">
        <v>0</v>
      </c>
      <c r="AZ328" s="8">
        <v>0</v>
      </c>
      <c r="BA328" s="8">
        <v>0</v>
      </c>
      <c r="BB328" s="8">
        <v>0</v>
      </c>
      <c r="BC328" s="8">
        <v>0</v>
      </c>
      <c r="BD328" s="8">
        <v>0</v>
      </c>
      <c r="BE328" s="8">
        <v>0</v>
      </c>
      <c r="BF328" s="8">
        <v>0</v>
      </c>
      <c r="BG328" s="8">
        <v>0</v>
      </c>
      <c r="BH328" s="8">
        <v>0</v>
      </c>
      <c r="BI328" s="8">
        <v>0</v>
      </c>
      <c r="BJ328" s="8">
        <v>0</v>
      </c>
      <c r="BK328" s="8">
        <v>0</v>
      </c>
      <c r="BL328" s="8">
        <v>0</v>
      </c>
      <c r="BM328" s="8">
        <v>0</v>
      </c>
      <c r="BN328" s="8">
        <v>0</v>
      </c>
      <c r="BO328" s="8">
        <v>0</v>
      </c>
      <c r="BP328" s="8">
        <v>0</v>
      </c>
      <c r="BQ328" s="8">
        <v>0</v>
      </c>
      <c r="BR328" s="8">
        <v>0</v>
      </c>
      <c r="BS328" s="8">
        <v>0</v>
      </c>
    </row>
    <row r="329" spans="1:71" x14ac:dyDescent="0.25">
      <c r="A329" s="3" t="s">
        <v>175</v>
      </c>
      <c r="B329" s="8">
        <v>0</v>
      </c>
      <c r="C329" s="8">
        <v>0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8">
        <v>0</v>
      </c>
      <c r="T329" s="8">
        <v>0</v>
      </c>
      <c r="U329" s="8">
        <v>0</v>
      </c>
      <c r="V329" s="8">
        <v>0</v>
      </c>
      <c r="W329" s="8">
        <v>0</v>
      </c>
      <c r="X329" s="8">
        <v>0</v>
      </c>
      <c r="Y329" s="8">
        <v>0</v>
      </c>
      <c r="Z329" s="8">
        <v>0</v>
      </c>
      <c r="AA329" s="8">
        <v>0</v>
      </c>
      <c r="AB329" s="8">
        <v>0</v>
      </c>
      <c r="AC329" s="8">
        <v>0</v>
      </c>
      <c r="AD329" s="8">
        <v>0</v>
      </c>
      <c r="AE329" s="8">
        <v>0</v>
      </c>
      <c r="AF329" s="8">
        <v>0</v>
      </c>
      <c r="AG329" s="8">
        <v>0</v>
      </c>
      <c r="AH329" s="8">
        <v>0</v>
      </c>
      <c r="AI329" s="8">
        <v>0</v>
      </c>
      <c r="AJ329" s="8">
        <v>0</v>
      </c>
      <c r="AK329" s="8">
        <v>0</v>
      </c>
      <c r="AL329" s="8">
        <v>0</v>
      </c>
      <c r="AM329" s="8">
        <v>0</v>
      </c>
      <c r="AN329" s="8">
        <v>0</v>
      </c>
      <c r="AO329" s="8">
        <v>0</v>
      </c>
      <c r="AP329" s="8">
        <v>0</v>
      </c>
      <c r="AQ329" s="8">
        <v>0</v>
      </c>
      <c r="AR329" s="8">
        <v>0</v>
      </c>
      <c r="AS329" s="8">
        <v>0</v>
      </c>
      <c r="AT329" s="8">
        <v>0</v>
      </c>
      <c r="AU329" s="8">
        <v>0</v>
      </c>
      <c r="AV329" s="8">
        <v>0</v>
      </c>
      <c r="AW329" s="8">
        <v>0</v>
      </c>
      <c r="AX329" s="8">
        <v>0</v>
      </c>
      <c r="AY329" s="8">
        <v>0</v>
      </c>
      <c r="AZ329" s="8">
        <v>0</v>
      </c>
      <c r="BA329" s="8">
        <v>0</v>
      </c>
      <c r="BB329" s="8">
        <v>0</v>
      </c>
      <c r="BC329" s="8">
        <v>0</v>
      </c>
      <c r="BD329" s="8">
        <v>0</v>
      </c>
      <c r="BE329" s="8">
        <v>0</v>
      </c>
      <c r="BF329" s="8">
        <v>0</v>
      </c>
      <c r="BG329" s="8">
        <v>0</v>
      </c>
      <c r="BH329" s="8">
        <v>0</v>
      </c>
      <c r="BI329" s="8">
        <v>0</v>
      </c>
      <c r="BJ329" s="8">
        <v>0</v>
      </c>
      <c r="BK329" s="8">
        <v>0</v>
      </c>
      <c r="BL329" s="8">
        <v>0</v>
      </c>
      <c r="BM329" s="8">
        <v>0</v>
      </c>
      <c r="BN329" s="8">
        <v>0</v>
      </c>
      <c r="BO329" s="8">
        <v>0</v>
      </c>
      <c r="BP329" s="8">
        <v>1</v>
      </c>
      <c r="BQ329" s="8">
        <v>0</v>
      </c>
      <c r="BR329" s="8">
        <v>0</v>
      </c>
      <c r="BS329" s="8">
        <v>0</v>
      </c>
    </row>
    <row r="330" spans="1:71" x14ac:dyDescent="0.25">
      <c r="A330" s="3" t="s">
        <v>176</v>
      </c>
      <c r="B330" s="8">
        <v>0</v>
      </c>
      <c r="C330" s="8">
        <v>0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 s="8">
        <v>0</v>
      </c>
      <c r="J330" s="8">
        <v>0</v>
      </c>
      <c r="K330" s="8">
        <v>0</v>
      </c>
      <c r="L330" s="8">
        <v>0</v>
      </c>
      <c r="M330" s="8">
        <v>0</v>
      </c>
      <c r="N330" s="8">
        <v>0</v>
      </c>
      <c r="O330" s="8">
        <v>0</v>
      </c>
      <c r="P330" s="8">
        <v>0</v>
      </c>
      <c r="Q330" s="8">
        <v>0</v>
      </c>
      <c r="R330" s="8">
        <v>0</v>
      </c>
      <c r="S330" s="8">
        <v>0</v>
      </c>
      <c r="T330" s="8">
        <v>0</v>
      </c>
      <c r="U330" s="8">
        <v>0</v>
      </c>
      <c r="V330" s="8">
        <v>0</v>
      </c>
      <c r="W330" s="8">
        <v>0</v>
      </c>
      <c r="X330" s="8">
        <v>0</v>
      </c>
      <c r="Y330" s="8">
        <v>0</v>
      </c>
      <c r="Z330" s="8">
        <v>0</v>
      </c>
      <c r="AA330" s="8">
        <v>0</v>
      </c>
      <c r="AB330" s="8">
        <v>0</v>
      </c>
      <c r="AC330" s="8">
        <v>0</v>
      </c>
      <c r="AD330" s="8">
        <v>0</v>
      </c>
      <c r="AE330" s="8">
        <v>0</v>
      </c>
      <c r="AF330" s="8">
        <v>0</v>
      </c>
      <c r="AG330" s="8">
        <v>0</v>
      </c>
      <c r="AH330" s="8">
        <v>0</v>
      </c>
      <c r="AI330" s="8">
        <v>0</v>
      </c>
      <c r="AJ330" s="8">
        <v>0</v>
      </c>
      <c r="AK330" s="8">
        <v>0</v>
      </c>
      <c r="AL330" s="8">
        <v>0</v>
      </c>
      <c r="AM330" s="8">
        <v>0</v>
      </c>
      <c r="AN330" s="8">
        <v>0</v>
      </c>
      <c r="AO330" s="8">
        <v>0</v>
      </c>
      <c r="AP330" s="8">
        <v>0</v>
      </c>
      <c r="AQ330" s="8">
        <v>0</v>
      </c>
      <c r="AR330" s="8">
        <v>0</v>
      </c>
      <c r="AS330" s="8">
        <v>0</v>
      </c>
      <c r="AT330" s="8">
        <v>0</v>
      </c>
      <c r="AU330" s="8">
        <v>0</v>
      </c>
      <c r="AV330" s="8">
        <v>0</v>
      </c>
      <c r="AW330" s="8">
        <v>0</v>
      </c>
      <c r="AX330" s="8">
        <v>0</v>
      </c>
      <c r="AY330" s="8">
        <v>0</v>
      </c>
      <c r="AZ330" s="8">
        <v>0</v>
      </c>
      <c r="BA330" s="8">
        <v>0</v>
      </c>
      <c r="BB330" s="8">
        <v>0</v>
      </c>
      <c r="BC330" s="8">
        <v>0</v>
      </c>
      <c r="BD330" s="8">
        <v>0</v>
      </c>
      <c r="BE330" s="8">
        <v>0</v>
      </c>
      <c r="BF330" s="8">
        <v>0</v>
      </c>
      <c r="BG330" s="8">
        <v>0</v>
      </c>
      <c r="BH330" s="8">
        <v>0</v>
      </c>
      <c r="BI330" s="8">
        <v>0</v>
      </c>
      <c r="BJ330" s="8">
        <v>0</v>
      </c>
      <c r="BK330" s="8">
        <v>0</v>
      </c>
      <c r="BL330" s="8">
        <v>0</v>
      </c>
      <c r="BM330" s="8">
        <v>0</v>
      </c>
      <c r="BN330" s="8">
        <v>0</v>
      </c>
      <c r="BO330" s="8">
        <v>0</v>
      </c>
      <c r="BP330" s="8">
        <v>0</v>
      </c>
      <c r="BQ330" s="8">
        <v>1</v>
      </c>
      <c r="BR330" s="8">
        <v>0</v>
      </c>
      <c r="BS330" s="8">
        <v>0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27673" r:id="rId4">
          <objectPr defaultSize="0" autoPict="0" r:id="rId5">
            <anchor moveWithCells="1" sizeWithCells="1">
              <from>
                <xdr:col>2</xdr:col>
                <xdr:colOff>9525</xdr:colOff>
                <xdr:row>30</xdr:row>
                <xdr:rowOff>180975</xdr:rowOff>
              </from>
              <to>
                <xdr:col>3</xdr:col>
                <xdr:colOff>752475</xdr:colOff>
                <xdr:row>34</xdr:row>
                <xdr:rowOff>57150</xdr:rowOff>
              </to>
            </anchor>
          </objectPr>
        </oleObject>
      </mc:Choice>
      <mc:Fallback>
        <oleObject progId="Equation.DSMT4" shapeId="27673" r:id="rId4"/>
      </mc:Fallback>
    </mc:AlternateContent>
    <mc:AlternateContent xmlns:mc="http://schemas.openxmlformats.org/markup-compatibility/2006">
      <mc:Choice Requires="x14">
        <oleObject progId="Equation.DSMT4" shapeId="27674" r:id="rId6">
          <objectPr defaultSize="0" autoPict="0" r:id="rId7">
            <anchor moveWithCells="1" sizeWithCells="1">
              <from>
                <xdr:col>1</xdr:col>
                <xdr:colOff>914400</xdr:colOff>
                <xdr:row>34</xdr:row>
                <xdr:rowOff>123825</xdr:rowOff>
              </from>
              <to>
                <xdr:col>3</xdr:col>
                <xdr:colOff>771525</xdr:colOff>
                <xdr:row>38</xdr:row>
                <xdr:rowOff>47625</xdr:rowOff>
              </to>
            </anchor>
          </objectPr>
        </oleObject>
      </mc:Choice>
      <mc:Fallback>
        <oleObject progId="Equation.DSMT4" shapeId="27674" r:id="rId6"/>
      </mc:Fallback>
    </mc:AlternateContent>
    <mc:AlternateContent xmlns:mc="http://schemas.openxmlformats.org/markup-compatibility/2006">
      <mc:Choice Requires="x14">
        <oleObject progId="Equation.DSMT4" shapeId="27675" r:id="rId8">
          <objectPr defaultSize="0" autoPict="0" r:id="rId9">
            <anchor moveWithCells="1" sizeWithCells="1">
              <from>
                <xdr:col>3</xdr:col>
                <xdr:colOff>76200</xdr:colOff>
                <xdr:row>23</xdr:row>
                <xdr:rowOff>66675</xdr:rowOff>
              </from>
              <to>
                <xdr:col>3</xdr:col>
                <xdr:colOff>800100</xdr:colOff>
                <xdr:row>25</xdr:row>
                <xdr:rowOff>161925</xdr:rowOff>
              </to>
            </anchor>
          </objectPr>
        </oleObject>
      </mc:Choice>
      <mc:Fallback>
        <oleObject progId="Equation.DSMT4" shapeId="27675" r:id="rId8"/>
      </mc:Fallback>
    </mc:AlternateContent>
    <mc:AlternateContent xmlns:mc="http://schemas.openxmlformats.org/markup-compatibility/2006">
      <mc:Choice Requires="x14">
        <oleObject progId="Equation.DSMT4" shapeId="27676" r:id="rId10">
          <objectPr defaultSize="0" autoPict="0" r:id="rId11">
            <anchor moveWithCells="1" sizeWithCells="1">
              <from>
                <xdr:col>2</xdr:col>
                <xdr:colOff>180975</xdr:colOff>
                <xdr:row>27</xdr:row>
                <xdr:rowOff>38100</xdr:rowOff>
              </from>
              <to>
                <xdr:col>4</xdr:col>
                <xdr:colOff>0</xdr:colOff>
                <xdr:row>29</xdr:row>
                <xdr:rowOff>171450</xdr:rowOff>
              </to>
            </anchor>
          </objectPr>
        </oleObject>
      </mc:Choice>
      <mc:Fallback>
        <oleObject progId="Equation.DSMT4" shapeId="27676" r:id="rId10"/>
      </mc:Fallback>
    </mc:AlternateContent>
    <mc:AlternateContent xmlns:mc="http://schemas.openxmlformats.org/markup-compatibility/2006">
      <mc:Choice Requires="x14">
        <oleObject progId="Equation.DSMT4" shapeId="27682" r:id="rId12">
          <objectPr defaultSize="0" autoPict="0" r:id="rId5">
            <anchor moveWithCells="1" sizeWithCells="1">
              <from>
                <xdr:col>2</xdr:col>
                <xdr:colOff>9525</xdr:colOff>
                <xdr:row>87</xdr:row>
                <xdr:rowOff>180975</xdr:rowOff>
              </from>
              <to>
                <xdr:col>3</xdr:col>
                <xdr:colOff>752475</xdr:colOff>
                <xdr:row>91</xdr:row>
                <xdr:rowOff>57150</xdr:rowOff>
              </to>
            </anchor>
          </objectPr>
        </oleObject>
      </mc:Choice>
      <mc:Fallback>
        <oleObject progId="Equation.DSMT4" shapeId="27682" r:id="rId12"/>
      </mc:Fallback>
    </mc:AlternateContent>
    <mc:AlternateContent xmlns:mc="http://schemas.openxmlformats.org/markup-compatibility/2006">
      <mc:Choice Requires="x14">
        <oleObject progId="Equation.DSMT4" shapeId="27683" r:id="rId13">
          <objectPr defaultSize="0" autoPict="0" r:id="rId7">
            <anchor moveWithCells="1" sizeWithCells="1">
              <from>
                <xdr:col>1</xdr:col>
                <xdr:colOff>914400</xdr:colOff>
                <xdr:row>91</xdr:row>
                <xdr:rowOff>123825</xdr:rowOff>
              </from>
              <to>
                <xdr:col>3</xdr:col>
                <xdr:colOff>771525</xdr:colOff>
                <xdr:row>95</xdr:row>
                <xdr:rowOff>47625</xdr:rowOff>
              </to>
            </anchor>
          </objectPr>
        </oleObject>
      </mc:Choice>
      <mc:Fallback>
        <oleObject progId="Equation.DSMT4" shapeId="27683" r:id="rId13"/>
      </mc:Fallback>
    </mc:AlternateContent>
    <mc:AlternateContent xmlns:mc="http://schemas.openxmlformats.org/markup-compatibility/2006">
      <mc:Choice Requires="x14">
        <oleObject progId="Equation.DSMT4" shapeId="27684" r:id="rId14">
          <objectPr defaultSize="0" autoPict="0" r:id="rId9">
            <anchor moveWithCells="1" sizeWithCells="1">
              <from>
                <xdr:col>3</xdr:col>
                <xdr:colOff>76200</xdr:colOff>
                <xdr:row>80</xdr:row>
                <xdr:rowOff>66675</xdr:rowOff>
              </from>
              <to>
                <xdr:col>3</xdr:col>
                <xdr:colOff>800100</xdr:colOff>
                <xdr:row>82</xdr:row>
                <xdr:rowOff>161925</xdr:rowOff>
              </to>
            </anchor>
          </objectPr>
        </oleObject>
      </mc:Choice>
      <mc:Fallback>
        <oleObject progId="Equation.DSMT4" shapeId="27684" r:id="rId14"/>
      </mc:Fallback>
    </mc:AlternateContent>
    <mc:AlternateContent xmlns:mc="http://schemas.openxmlformats.org/markup-compatibility/2006">
      <mc:Choice Requires="x14">
        <oleObject progId="Equation.DSMT4" shapeId="27685" r:id="rId15">
          <objectPr defaultSize="0" autoPict="0" r:id="rId11">
            <anchor moveWithCells="1" sizeWithCells="1">
              <from>
                <xdr:col>2</xdr:col>
                <xdr:colOff>180975</xdr:colOff>
                <xdr:row>84</xdr:row>
                <xdr:rowOff>38100</xdr:rowOff>
              </from>
              <to>
                <xdr:col>4</xdr:col>
                <xdr:colOff>0</xdr:colOff>
                <xdr:row>86</xdr:row>
                <xdr:rowOff>171450</xdr:rowOff>
              </to>
            </anchor>
          </objectPr>
        </oleObject>
      </mc:Choice>
      <mc:Fallback>
        <oleObject progId="Equation.DSMT4" shapeId="27685" r:id="rId15"/>
      </mc:Fallback>
    </mc:AlternateContent>
    <mc:AlternateContent xmlns:mc="http://schemas.openxmlformats.org/markup-compatibility/2006">
      <mc:Choice Requires="x14">
        <oleObject progId="Equation.DSMT4" shapeId="27691" r:id="rId16">
          <objectPr defaultSize="0" autoPict="0" r:id="rId5">
            <anchor moveWithCells="1" sizeWithCells="1">
              <from>
                <xdr:col>2</xdr:col>
                <xdr:colOff>9525</xdr:colOff>
                <xdr:row>157</xdr:row>
                <xdr:rowOff>180975</xdr:rowOff>
              </from>
              <to>
                <xdr:col>3</xdr:col>
                <xdr:colOff>752475</xdr:colOff>
                <xdr:row>161</xdr:row>
                <xdr:rowOff>57150</xdr:rowOff>
              </to>
            </anchor>
          </objectPr>
        </oleObject>
      </mc:Choice>
      <mc:Fallback>
        <oleObject progId="Equation.DSMT4" shapeId="27691" r:id="rId16"/>
      </mc:Fallback>
    </mc:AlternateContent>
    <mc:AlternateContent xmlns:mc="http://schemas.openxmlformats.org/markup-compatibility/2006">
      <mc:Choice Requires="x14">
        <oleObject progId="Equation.DSMT4" shapeId="27692" r:id="rId17">
          <objectPr defaultSize="0" autoPict="0" r:id="rId7">
            <anchor moveWithCells="1" sizeWithCells="1">
              <from>
                <xdr:col>1</xdr:col>
                <xdr:colOff>914400</xdr:colOff>
                <xdr:row>161</xdr:row>
                <xdr:rowOff>123825</xdr:rowOff>
              </from>
              <to>
                <xdr:col>3</xdr:col>
                <xdr:colOff>771525</xdr:colOff>
                <xdr:row>165</xdr:row>
                <xdr:rowOff>47625</xdr:rowOff>
              </to>
            </anchor>
          </objectPr>
        </oleObject>
      </mc:Choice>
      <mc:Fallback>
        <oleObject progId="Equation.DSMT4" shapeId="27692" r:id="rId17"/>
      </mc:Fallback>
    </mc:AlternateContent>
    <mc:AlternateContent xmlns:mc="http://schemas.openxmlformats.org/markup-compatibility/2006">
      <mc:Choice Requires="x14">
        <oleObject progId="Equation.DSMT4" shapeId="27693" r:id="rId18">
          <objectPr defaultSize="0" autoPict="0" r:id="rId9">
            <anchor moveWithCells="1" sizeWithCells="1">
              <from>
                <xdr:col>3</xdr:col>
                <xdr:colOff>76200</xdr:colOff>
                <xdr:row>150</xdr:row>
                <xdr:rowOff>66675</xdr:rowOff>
              </from>
              <to>
                <xdr:col>3</xdr:col>
                <xdr:colOff>800100</xdr:colOff>
                <xdr:row>152</xdr:row>
                <xdr:rowOff>161925</xdr:rowOff>
              </to>
            </anchor>
          </objectPr>
        </oleObject>
      </mc:Choice>
      <mc:Fallback>
        <oleObject progId="Equation.DSMT4" shapeId="27693" r:id="rId18"/>
      </mc:Fallback>
    </mc:AlternateContent>
    <mc:AlternateContent xmlns:mc="http://schemas.openxmlformats.org/markup-compatibility/2006">
      <mc:Choice Requires="x14">
        <oleObject progId="Equation.DSMT4" shapeId="27694" r:id="rId19">
          <objectPr defaultSize="0" autoPict="0" r:id="rId11">
            <anchor moveWithCells="1" sizeWithCells="1">
              <from>
                <xdr:col>2</xdr:col>
                <xdr:colOff>180975</xdr:colOff>
                <xdr:row>154</xdr:row>
                <xdr:rowOff>38100</xdr:rowOff>
              </from>
              <to>
                <xdr:col>4</xdr:col>
                <xdr:colOff>0</xdr:colOff>
                <xdr:row>156</xdr:row>
                <xdr:rowOff>171450</xdr:rowOff>
              </to>
            </anchor>
          </objectPr>
        </oleObject>
      </mc:Choice>
      <mc:Fallback>
        <oleObject progId="Equation.DSMT4" shapeId="27694" r:id="rId19"/>
      </mc:Fallback>
    </mc:AlternateContent>
    <mc:AlternateContent xmlns:mc="http://schemas.openxmlformats.org/markup-compatibility/2006">
      <mc:Choice Requires="x14">
        <oleObject progId="Equation.DSMT4" shapeId="27672" r:id="rId20">
          <objectPr defaultSize="0" autoPict="0" r:id="rId21">
            <anchor moveWithCells="1" sizeWithCells="1">
              <from>
                <xdr:col>8</xdr:col>
                <xdr:colOff>304800</xdr:colOff>
                <xdr:row>23</xdr:row>
                <xdr:rowOff>133350</xdr:rowOff>
              </from>
              <to>
                <xdr:col>15</xdr:col>
                <xdr:colOff>0</xdr:colOff>
                <xdr:row>36</xdr:row>
                <xdr:rowOff>0</xdr:rowOff>
              </to>
            </anchor>
          </objectPr>
        </oleObject>
      </mc:Choice>
      <mc:Fallback>
        <oleObject progId="Equation.DSMT4" shapeId="27672" r:id="rId20"/>
      </mc:Fallback>
    </mc:AlternateContent>
    <mc:AlternateContent xmlns:mc="http://schemas.openxmlformats.org/markup-compatibility/2006">
      <mc:Choice Requires="x14">
        <oleObject progId="Equation.DSMT4" shapeId="27677" r:id="rId22">
          <objectPr defaultSize="0" autoPict="0" r:id="rId23">
            <anchor moveWithCells="1" sizeWithCells="1">
              <from>
                <xdr:col>6</xdr:col>
                <xdr:colOff>228600</xdr:colOff>
                <xdr:row>30</xdr:row>
                <xdr:rowOff>76200</xdr:rowOff>
              </from>
              <to>
                <xdr:col>6</xdr:col>
                <xdr:colOff>838200</xdr:colOff>
                <xdr:row>32</xdr:row>
                <xdr:rowOff>161925</xdr:rowOff>
              </to>
            </anchor>
          </objectPr>
        </oleObject>
      </mc:Choice>
      <mc:Fallback>
        <oleObject progId="Equation.DSMT4" shapeId="27677" r:id="rId22"/>
      </mc:Fallback>
    </mc:AlternateContent>
    <mc:AlternateContent xmlns:mc="http://schemas.openxmlformats.org/markup-compatibility/2006">
      <mc:Choice Requires="x14">
        <oleObject progId="Equation.DSMT4" shapeId="27678" r:id="rId24">
          <objectPr defaultSize="0" autoPict="0" r:id="rId25">
            <anchor moveWithCells="1" sizeWithCells="1">
              <from>
                <xdr:col>5</xdr:col>
                <xdr:colOff>495300</xdr:colOff>
                <xdr:row>21</xdr:row>
                <xdr:rowOff>114300</xdr:rowOff>
              </from>
              <to>
                <xdr:col>6</xdr:col>
                <xdr:colOff>828675</xdr:colOff>
                <xdr:row>23</xdr:row>
                <xdr:rowOff>76200</xdr:rowOff>
              </to>
            </anchor>
          </objectPr>
        </oleObject>
      </mc:Choice>
      <mc:Fallback>
        <oleObject progId="Equation.DSMT4" shapeId="27678" r:id="rId24"/>
      </mc:Fallback>
    </mc:AlternateContent>
    <mc:AlternateContent xmlns:mc="http://schemas.openxmlformats.org/markup-compatibility/2006">
      <mc:Choice Requires="x14">
        <oleObject progId="Equation.DSMT4" shapeId="27679" r:id="rId26">
          <objectPr defaultSize="0" autoPict="0" r:id="rId27">
            <anchor moveWithCells="1" sizeWithCells="1">
              <from>
                <xdr:col>4</xdr:col>
                <xdr:colOff>819150</xdr:colOff>
                <xdr:row>23</xdr:row>
                <xdr:rowOff>180975</xdr:rowOff>
              </from>
              <to>
                <xdr:col>6</xdr:col>
                <xdr:colOff>847725</xdr:colOff>
                <xdr:row>27</xdr:row>
                <xdr:rowOff>9525</xdr:rowOff>
              </to>
            </anchor>
          </objectPr>
        </oleObject>
      </mc:Choice>
      <mc:Fallback>
        <oleObject progId="Equation.DSMT4" shapeId="27679" r:id="rId26"/>
      </mc:Fallback>
    </mc:AlternateContent>
    <mc:AlternateContent xmlns:mc="http://schemas.openxmlformats.org/markup-compatibility/2006">
      <mc:Choice Requires="x14">
        <oleObject progId="Equation.DSMT4" shapeId="27680" r:id="rId28">
          <objectPr defaultSize="0" autoPict="0" r:id="rId29">
            <anchor moveWithCells="1" sizeWithCells="1">
              <from>
                <xdr:col>5</xdr:col>
                <xdr:colOff>104775</xdr:colOff>
                <xdr:row>27</xdr:row>
                <xdr:rowOff>47625</xdr:rowOff>
              </from>
              <to>
                <xdr:col>6</xdr:col>
                <xdr:colOff>828675</xdr:colOff>
                <xdr:row>29</xdr:row>
                <xdr:rowOff>180975</xdr:rowOff>
              </to>
            </anchor>
          </objectPr>
        </oleObject>
      </mc:Choice>
      <mc:Fallback>
        <oleObject progId="Equation.DSMT4" shapeId="27680" r:id="rId28"/>
      </mc:Fallback>
    </mc:AlternateContent>
    <mc:AlternateContent xmlns:mc="http://schemas.openxmlformats.org/markup-compatibility/2006">
      <mc:Choice Requires="x14">
        <oleObject progId="Equation.DSMT4" shapeId="27681" r:id="rId30">
          <objectPr defaultSize="0" autoPict="0" r:id="rId21">
            <anchor moveWithCells="1" sizeWithCells="1">
              <from>
                <xdr:col>8</xdr:col>
                <xdr:colOff>304800</xdr:colOff>
                <xdr:row>80</xdr:row>
                <xdr:rowOff>133350</xdr:rowOff>
              </from>
              <to>
                <xdr:col>15</xdr:col>
                <xdr:colOff>0</xdr:colOff>
                <xdr:row>93</xdr:row>
                <xdr:rowOff>0</xdr:rowOff>
              </to>
            </anchor>
          </objectPr>
        </oleObject>
      </mc:Choice>
      <mc:Fallback>
        <oleObject progId="Equation.DSMT4" shapeId="27681" r:id="rId30"/>
      </mc:Fallback>
    </mc:AlternateContent>
    <mc:AlternateContent xmlns:mc="http://schemas.openxmlformats.org/markup-compatibility/2006">
      <mc:Choice Requires="x14">
        <oleObject progId="Equation.DSMT4" shapeId="27686" r:id="rId31">
          <objectPr defaultSize="0" autoPict="0" r:id="rId23">
            <anchor moveWithCells="1" sizeWithCells="1">
              <from>
                <xdr:col>6</xdr:col>
                <xdr:colOff>228600</xdr:colOff>
                <xdr:row>87</xdr:row>
                <xdr:rowOff>76200</xdr:rowOff>
              </from>
              <to>
                <xdr:col>6</xdr:col>
                <xdr:colOff>838200</xdr:colOff>
                <xdr:row>89</xdr:row>
                <xdr:rowOff>161925</xdr:rowOff>
              </to>
            </anchor>
          </objectPr>
        </oleObject>
      </mc:Choice>
      <mc:Fallback>
        <oleObject progId="Equation.DSMT4" shapeId="27686" r:id="rId31"/>
      </mc:Fallback>
    </mc:AlternateContent>
    <mc:AlternateContent xmlns:mc="http://schemas.openxmlformats.org/markup-compatibility/2006">
      <mc:Choice Requires="x14">
        <oleObject progId="Equation.DSMT4" shapeId="27687" r:id="rId32">
          <objectPr defaultSize="0" autoPict="0" r:id="rId25">
            <anchor moveWithCells="1" sizeWithCells="1">
              <from>
                <xdr:col>5</xdr:col>
                <xdr:colOff>495300</xdr:colOff>
                <xdr:row>78</xdr:row>
                <xdr:rowOff>114300</xdr:rowOff>
              </from>
              <to>
                <xdr:col>6</xdr:col>
                <xdr:colOff>828675</xdr:colOff>
                <xdr:row>80</xdr:row>
                <xdr:rowOff>76200</xdr:rowOff>
              </to>
            </anchor>
          </objectPr>
        </oleObject>
      </mc:Choice>
      <mc:Fallback>
        <oleObject progId="Equation.DSMT4" shapeId="27687" r:id="rId32"/>
      </mc:Fallback>
    </mc:AlternateContent>
    <mc:AlternateContent xmlns:mc="http://schemas.openxmlformats.org/markup-compatibility/2006">
      <mc:Choice Requires="x14">
        <oleObject progId="Equation.DSMT4" shapeId="27688" r:id="rId33">
          <objectPr defaultSize="0" autoPict="0" r:id="rId27">
            <anchor moveWithCells="1" sizeWithCells="1">
              <from>
                <xdr:col>4</xdr:col>
                <xdr:colOff>819150</xdr:colOff>
                <xdr:row>80</xdr:row>
                <xdr:rowOff>180975</xdr:rowOff>
              </from>
              <to>
                <xdr:col>6</xdr:col>
                <xdr:colOff>847725</xdr:colOff>
                <xdr:row>84</xdr:row>
                <xdr:rowOff>9525</xdr:rowOff>
              </to>
            </anchor>
          </objectPr>
        </oleObject>
      </mc:Choice>
      <mc:Fallback>
        <oleObject progId="Equation.DSMT4" shapeId="27688" r:id="rId33"/>
      </mc:Fallback>
    </mc:AlternateContent>
    <mc:AlternateContent xmlns:mc="http://schemas.openxmlformats.org/markup-compatibility/2006">
      <mc:Choice Requires="x14">
        <oleObject progId="Equation.DSMT4" shapeId="27689" r:id="rId34">
          <objectPr defaultSize="0" autoPict="0" r:id="rId29">
            <anchor moveWithCells="1" sizeWithCells="1">
              <from>
                <xdr:col>5</xdr:col>
                <xdr:colOff>104775</xdr:colOff>
                <xdr:row>84</xdr:row>
                <xdr:rowOff>47625</xdr:rowOff>
              </from>
              <to>
                <xdr:col>6</xdr:col>
                <xdr:colOff>828675</xdr:colOff>
                <xdr:row>86</xdr:row>
                <xdr:rowOff>180975</xdr:rowOff>
              </to>
            </anchor>
          </objectPr>
        </oleObject>
      </mc:Choice>
      <mc:Fallback>
        <oleObject progId="Equation.DSMT4" shapeId="27689" r:id="rId34"/>
      </mc:Fallback>
    </mc:AlternateContent>
    <mc:AlternateContent xmlns:mc="http://schemas.openxmlformats.org/markup-compatibility/2006">
      <mc:Choice Requires="x14">
        <oleObject progId="Equation.DSMT4" shapeId="27690" r:id="rId35">
          <objectPr defaultSize="0" autoPict="0" r:id="rId21">
            <anchor moveWithCells="1" sizeWithCells="1">
              <from>
                <xdr:col>8</xdr:col>
                <xdr:colOff>104775</xdr:colOff>
                <xdr:row>147</xdr:row>
                <xdr:rowOff>57150</xdr:rowOff>
              </from>
              <to>
                <xdr:col>14</xdr:col>
                <xdr:colOff>561975</xdr:colOff>
                <xdr:row>159</xdr:row>
                <xdr:rowOff>114300</xdr:rowOff>
              </to>
            </anchor>
          </objectPr>
        </oleObject>
      </mc:Choice>
      <mc:Fallback>
        <oleObject progId="Equation.DSMT4" shapeId="27690" r:id="rId35"/>
      </mc:Fallback>
    </mc:AlternateContent>
    <mc:AlternateContent xmlns:mc="http://schemas.openxmlformats.org/markup-compatibility/2006">
      <mc:Choice Requires="x14">
        <oleObject progId="Equation.DSMT4" shapeId="27695" r:id="rId36">
          <objectPr defaultSize="0" autoPict="0" r:id="rId23">
            <anchor moveWithCells="1" sizeWithCells="1">
              <from>
                <xdr:col>6</xdr:col>
                <xdr:colOff>228600</xdr:colOff>
                <xdr:row>157</xdr:row>
                <xdr:rowOff>76200</xdr:rowOff>
              </from>
              <to>
                <xdr:col>6</xdr:col>
                <xdr:colOff>838200</xdr:colOff>
                <xdr:row>159</xdr:row>
                <xdr:rowOff>161925</xdr:rowOff>
              </to>
            </anchor>
          </objectPr>
        </oleObject>
      </mc:Choice>
      <mc:Fallback>
        <oleObject progId="Equation.DSMT4" shapeId="27695" r:id="rId36"/>
      </mc:Fallback>
    </mc:AlternateContent>
    <mc:AlternateContent xmlns:mc="http://schemas.openxmlformats.org/markup-compatibility/2006">
      <mc:Choice Requires="x14">
        <oleObject progId="Equation.DSMT4" shapeId="27696" r:id="rId37">
          <objectPr defaultSize="0" autoPict="0" r:id="rId25">
            <anchor moveWithCells="1" sizeWithCells="1">
              <from>
                <xdr:col>5</xdr:col>
                <xdr:colOff>495300</xdr:colOff>
                <xdr:row>148</xdr:row>
                <xdr:rowOff>114300</xdr:rowOff>
              </from>
              <to>
                <xdr:col>6</xdr:col>
                <xdr:colOff>828675</xdr:colOff>
                <xdr:row>150</xdr:row>
                <xdr:rowOff>76200</xdr:rowOff>
              </to>
            </anchor>
          </objectPr>
        </oleObject>
      </mc:Choice>
      <mc:Fallback>
        <oleObject progId="Equation.DSMT4" shapeId="27696" r:id="rId37"/>
      </mc:Fallback>
    </mc:AlternateContent>
    <mc:AlternateContent xmlns:mc="http://schemas.openxmlformats.org/markup-compatibility/2006">
      <mc:Choice Requires="x14">
        <oleObject progId="Equation.DSMT4" shapeId="27697" r:id="rId38">
          <objectPr defaultSize="0" autoPict="0" r:id="rId27">
            <anchor moveWithCells="1" sizeWithCells="1">
              <from>
                <xdr:col>4</xdr:col>
                <xdr:colOff>819150</xdr:colOff>
                <xdr:row>150</xdr:row>
                <xdr:rowOff>180975</xdr:rowOff>
              </from>
              <to>
                <xdr:col>6</xdr:col>
                <xdr:colOff>847725</xdr:colOff>
                <xdr:row>154</xdr:row>
                <xdr:rowOff>9525</xdr:rowOff>
              </to>
            </anchor>
          </objectPr>
        </oleObject>
      </mc:Choice>
      <mc:Fallback>
        <oleObject progId="Equation.DSMT4" shapeId="27697" r:id="rId38"/>
      </mc:Fallback>
    </mc:AlternateContent>
    <mc:AlternateContent xmlns:mc="http://schemas.openxmlformats.org/markup-compatibility/2006">
      <mc:Choice Requires="x14">
        <oleObject progId="Equation.DSMT4" shapeId="27698" r:id="rId39">
          <objectPr defaultSize="0" autoPict="0" r:id="rId29">
            <anchor moveWithCells="1" sizeWithCells="1">
              <from>
                <xdr:col>5</xdr:col>
                <xdr:colOff>104775</xdr:colOff>
                <xdr:row>154</xdr:row>
                <xdr:rowOff>47625</xdr:rowOff>
              </from>
              <to>
                <xdr:col>6</xdr:col>
                <xdr:colOff>828675</xdr:colOff>
                <xdr:row>156</xdr:row>
                <xdr:rowOff>180975</xdr:rowOff>
              </to>
            </anchor>
          </objectPr>
        </oleObject>
      </mc:Choice>
      <mc:Fallback>
        <oleObject progId="Equation.DSMT4" shapeId="27698" r:id="rId39"/>
      </mc:Fallback>
    </mc:AlternateContent>
    <mc:AlternateContent xmlns:mc="http://schemas.openxmlformats.org/markup-compatibility/2006">
      <mc:Choice Requires="x14">
        <oleObject progId="Equation.DSMT4" shapeId="27699" r:id="rId40">
          <objectPr defaultSize="0" autoPict="0" r:id="rId21">
            <anchor moveWithCells="1" sizeWithCells="1">
              <from>
                <xdr:col>8</xdr:col>
                <xdr:colOff>85725</xdr:colOff>
                <xdr:row>238</xdr:row>
                <xdr:rowOff>19050</xdr:rowOff>
              </from>
              <to>
                <xdr:col>14</xdr:col>
                <xdr:colOff>542925</xdr:colOff>
                <xdr:row>250</xdr:row>
                <xdr:rowOff>76200</xdr:rowOff>
              </to>
            </anchor>
          </objectPr>
        </oleObject>
      </mc:Choice>
      <mc:Fallback>
        <oleObject progId="Equation.DSMT4" shapeId="27699" r:id="rId40"/>
      </mc:Fallback>
    </mc:AlternateContent>
    <mc:AlternateContent xmlns:mc="http://schemas.openxmlformats.org/markup-compatibility/2006">
      <mc:Choice Requires="x14">
        <oleObject progId="Equation.DSMT4" shapeId="27700" r:id="rId41">
          <objectPr defaultSize="0" autoPict="0" r:id="rId5">
            <anchor moveWithCells="1" sizeWithCells="1">
              <from>
                <xdr:col>2</xdr:col>
                <xdr:colOff>9525</xdr:colOff>
                <xdr:row>248</xdr:row>
                <xdr:rowOff>180975</xdr:rowOff>
              </from>
              <to>
                <xdr:col>3</xdr:col>
                <xdr:colOff>752475</xdr:colOff>
                <xdr:row>252</xdr:row>
                <xdr:rowOff>57150</xdr:rowOff>
              </to>
            </anchor>
          </objectPr>
        </oleObject>
      </mc:Choice>
      <mc:Fallback>
        <oleObject progId="Equation.DSMT4" shapeId="27700" r:id="rId41"/>
      </mc:Fallback>
    </mc:AlternateContent>
    <mc:AlternateContent xmlns:mc="http://schemas.openxmlformats.org/markup-compatibility/2006">
      <mc:Choice Requires="x14">
        <oleObject progId="Equation.DSMT4" shapeId="27701" r:id="rId42">
          <objectPr defaultSize="0" autoPict="0" r:id="rId7">
            <anchor moveWithCells="1" sizeWithCells="1">
              <from>
                <xdr:col>1</xdr:col>
                <xdr:colOff>914400</xdr:colOff>
                <xdr:row>252</xdr:row>
                <xdr:rowOff>123825</xdr:rowOff>
              </from>
              <to>
                <xdr:col>3</xdr:col>
                <xdr:colOff>771525</xdr:colOff>
                <xdr:row>256</xdr:row>
                <xdr:rowOff>47625</xdr:rowOff>
              </to>
            </anchor>
          </objectPr>
        </oleObject>
      </mc:Choice>
      <mc:Fallback>
        <oleObject progId="Equation.DSMT4" shapeId="27701" r:id="rId42"/>
      </mc:Fallback>
    </mc:AlternateContent>
    <mc:AlternateContent xmlns:mc="http://schemas.openxmlformats.org/markup-compatibility/2006">
      <mc:Choice Requires="x14">
        <oleObject progId="Equation.DSMT4" shapeId="27702" r:id="rId43">
          <objectPr defaultSize="0" autoPict="0" r:id="rId9">
            <anchor moveWithCells="1" sizeWithCells="1">
              <from>
                <xdr:col>3</xdr:col>
                <xdr:colOff>76200</xdr:colOff>
                <xdr:row>241</xdr:row>
                <xdr:rowOff>66675</xdr:rowOff>
              </from>
              <to>
                <xdr:col>3</xdr:col>
                <xdr:colOff>800100</xdr:colOff>
                <xdr:row>243</xdr:row>
                <xdr:rowOff>161925</xdr:rowOff>
              </to>
            </anchor>
          </objectPr>
        </oleObject>
      </mc:Choice>
      <mc:Fallback>
        <oleObject progId="Equation.DSMT4" shapeId="27702" r:id="rId43"/>
      </mc:Fallback>
    </mc:AlternateContent>
    <mc:AlternateContent xmlns:mc="http://schemas.openxmlformats.org/markup-compatibility/2006">
      <mc:Choice Requires="x14">
        <oleObject progId="Equation.DSMT4" shapeId="27703" r:id="rId44">
          <objectPr defaultSize="0" autoPict="0" r:id="rId11">
            <anchor moveWithCells="1" sizeWithCells="1">
              <from>
                <xdr:col>2</xdr:col>
                <xdr:colOff>180975</xdr:colOff>
                <xdr:row>245</xdr:row>
                <xdr:rowOff>38100</xdr:rowOff>
              </from>
              <to>
                <xdr:col>4</xdr:col>
                <xdr:colOff>0</xdr:colOff>
                <xdr:row>247</xdr:row>
                <xdr:rowOff>171450</xdr:rowOff>
              </to>
            </anchor>
          </objectPr>
        </oleObject>
      </mc:Choice>
      <mc:Fallback>
        <oleObject progId="Equation.DSMT4" shapeId="27703" r:id="rId44"/>
      </mc:Fallback>
    </mc:AlternateContent>
    <mc:AlternateContent xmlns:mc="http://schemas.openxmlformats.org/markup-compatibility/2006">
      <mc:Choice Requires="x14">
        <oleObject progId="Equation.DSMT4" shapeId="27704" r:id="rId45">
          <objectPr defaultSize="0" autoPict="0" r:id="rId23">
            <anchor moveWithCells="1" sizeWithCells="1">
              <from>
                <xdr:col>6</xdr:col>
                <xdr:colOff>228600</xdr:colOff>
                <xdr:row>248</xdr:row>
                <xdr:rowOff>76200</xdr:rowOff>
              </from>
              <to>
                <xdr:col>6</xdr:col>
                <xdr:colOff>838200</xdr:colOff>
                <xdr:row>250</xdr:row>
                <xdr:rowOff>161925</xdr:rowOff>
              </to>
            </anchor>
          </objectPr>
        </oleObject>
      </mc:Choice>
      <mc:Fallback>
        <oleObject progId="Equation.DSMT4" shapeId="27704" r:id="rId45"/>
      </mc:Fallback>
    </mc:AlternateContent>
    <mc:AlternateContent xmlns:mc="http://schemas.openxmlformats.org/markup-compatibility/2006">
      <mc:Choice Requires="x14">
        <oleObject progId="Equation.DSMT4" shapeId="27705" r:id="rId46">
          <objectPr defaultSize="0" autoPict="0" r:id="rId25">
            <anchor moveWithCells="1" sizeWithCells="1">
              <from>
                <xdr:col>5</xdr:col>
                <xdr:colOff>495300</xdr:colOff>
                <xdr:row>239</xdr:row>
                <xdr:rowOff>114300</xdr:rowOff>
              </from>
              <to>
                <xdr:col>6</xdr:col>
                <xdr:colOff>828675</xdr:colOff>
                <xdr:row>241</xdr:row>
                <xdr:rowOff>76200</xdr:rowOff>
              </to>
            </anchor>
          </objectPr>
        </oleObject>
      </mc:Choice>
      <mc:Fallback>
        <oleObject progId="Equation.DSMT4" shapeId="27705" r:id="rId46"/>
      </mc:Fallback>
    </mc:AlternateContent>
    <mc:AlternateContent xmlns:mc="http://schemas.openxmlformats.org/markup-compatibility/2006">
      <mc:Choice Requires="x14">
        <oleObject progId="Equation.DSMT4" shapeId="27706" r:id="rId47">
          <objectPr defaultSize="0" autoPict="0" r:id="rId27">
            <anchor moveWithCells="1" sizeWithCells="1">
              <from>
                <xdr:col>4</xdr:col>
                <xdr:colOff>819150</xdr:colOff>
                <xdr:row>241</xdr:row>
                <xdr:rowOff>180975</xdr:rowOff>
              </from>
              <to>
                <xdr:col>6</xdr:col>
                <xdr:colOff>847725</xdr:colOff>
                <xdr:row>245</xdr:row>
                <xdr:rowOff>9525</xdr:rowOff>
              </to>
            </anchor>
          </objectPr>
        </oleObject>
      </mc:Choice>
      <mc:Fallback>
        <oleObject progId="Equation.DSMT4" shapeId="27706" r:id="rId47"/>
      </mc:Fallback>
    </mc:AlternateContent>
    <mc:AlternateContent xmlns:mc="http://schemas.openxmlformats.org/markup-compatibility/2006">
      <mc:Choice Requires="x14">
        <oleObject progId="Equation.DSMT4" shapeId="27707" r:id="rId48">
          <objectPr defaultSize="0" autoPict="0" r:id="rId29">
            <anchor moveWithCells="1" sizeWithCells="1">
              <from>
                <xdr:col>5</xdr:col>
                <xdr:colOff>104775</xdr:colOff>
                <xdr:row>245</xdr:row>
                <xdr:rowOff>47625</xdr:rowOff>
              </from>
              <to>
                <xdr:col>6</xdr:col>
                <xdr:colOff>828675</xdr:colOff>
                <xdr:row>247</xdr:row>
                <xdr:rowOff>180975</xdr:rowOff>
              </to>
            </anchor>
          </objectPr>
        </oleObject>
      </mc:Choice>
      <mc:Fallback>
        <oleObject progId="Equation.DSMT4" shapeId="27707" r:id="rId4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w-fi FDM approximation</vt:lpstr>
      <vt:lpstr>M-W FDM approx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FOGANG</dc:creator>
  <cp:lastModifiedBy>FOGANG</cp:lastModifiedBy>
  <cp:lastPrinted>2020-03-06T13:53:35Z</cp:lastPrinted>
  <dcterms:created xsi:type="dcterms:W3CDTF">2019-11-25T09:09:17Z</dcterms:created>
  <dcterms:modified xsi:type="dcterms:W3CDTF">2021-05-10T10:35:22Z</dcterms:modified>
</cp:coreProperties>
</file>